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6" yWindow="135" windowWidth="15480" windowHeight="11640" activeTab="0"/>
  </bookViews>
  <sheets>
    <sheet name="formular vyuctovanie 2018" sheetId="1" r:id="rId1"/>
    <sheet name="VZOR športovec" sheetId="2" r:id="rId2"/>
    <sheet name="VZOR klub (športovec)" sheetId="3" r:id="rId3"/>
    <sheet name="VZOR klub (mládež)" sheetId="4" r:id="rId4"/>
    <sheet name="VZOR klub (MSR)" sheetId="5" r:id="rId5"/>
    <sheet name="VZOR klub (medz.turnaj)" sheetId="6" r:id="rId6"/>
  </sheets>
  <definedNames>
    <definedName name="_xlnm.Print_Area" localSheetId="0">'formular vyuctovanie 2018'!$A$1:$I$56</definedName>
    <definedName name="_xlnm.Print_Area" localSheetId="5">'VZOR klub (medz.turnaj)'!$A$1:$I$56</definedName>
    <definedName name="_xlnm.Print_Area" localSheetId="3">'VZOR klub (mládež)'!$A$1:$I$56</definedName>
    <definedName name="_xlnm.Print_Area" localSheetId="4">'VZOR klub (MSR)'!$A$1:$I$56</definedName>
    <definedName name="_xlnm.Print_Area" localSheetId="2">'VZOR klub (športovec)'!$A$1:$I$56</definedName>
    <definedName name="_xlnm.Print_Area" localSheetId="1">'VZOR športovec'!$A$1:$I$56</definedName>
  </definedNames>
  <calcPr fullCalcOnLoad="1"/>
</workbook>
</file>

<file path=xl/comments1.xml><?xml version="1.0" encoding="utf-8"?>
<comments xmlns="http://schemas.openxmlformats.org/spreadsheetml/2006/main">
  <authors>
    <author>Branislav Strečanský</author>
    <author>Ivan</author>
  </authors>
  <commentList>
    <comment ref="B11"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E11" authorId="0">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0">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G8" authorId="1">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H9" authorId="1">
      <text>
        <r>
          <rPr>
            <sz val="9"/>
            <rFont val="Tahoma"/>
            <family val="2"/>
          </rPr>
          <t>Začiatok obdobia (podujatia), za ktoré sa podáva vyúčtovanie.</t>
        </r>
      </text>
    </comment>
    <comment ref="I9" authorId="1">
      <text>
        <r>
          <rPr>
            <sz val="9"/>
            <rFont val="Tahoma"/>
            <family val="2"/>
          </rPr>
          <t>Koniec obdobia (podujatia), za ktoré sa podáva vyúčtovanie.</t>
        </r>
      </text>
    </comment>
    <comment ref="H35" authorId="1">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9" authorId="1">
      <text>
        <r>
          <rPr>
            <sz val="9"/>
            <rFont val="Tahoma"/>
            <family val="2"/>
          </rPr>
          <t>Sumár zálohových platieb za príslušné obdobie / zmluvu prijatých od STZ do termínu podania vyúčtovania.</t>
        </r>
      </text>
    </comment>
    <comment ref="A11" authorId="1">
      <text>
        <r>
          <rPr>
            <sz val="8"/>
            <rFont val="Tahoma"/>
            <family val="2"/>
          </rPr>
          <t>Doklady uvedené vo vyúčtovaní zoradiť podľa tohto poradia,  poradové číslo uviesť na doklade.</t>
        </r>
      </text>
    </comment>
    <comment ref="D9" authorId="1">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A8" authorId="1">
      <text>
        <r>
          <rPr>
            <sz val="9"/>
            <rFont val="Tahoma"/>
            <family val="2"/>
          </rPr>
          <t>Vybrať typ zmluvy z rozbaľovacieho zoznamu</t>
        </r>
      </text>
    </comment>
    <comment ref="G9" authorId="1">
      <text>
        <r>
          <rPr>
            <sz val="9"/>
            <rFont val="Tahoma"/>
            <family val="2"/>
          </rPr>
          <t xml:space="preserve">Začiatok a koniec obdobia, za ktoré sa podáva vyúčtovanie. U podujatí uveďte začiatok a koniec trvania podujatia.
</t>
        </r>
      </text>
    </comment>
    <comment ref="H40" authorId="1">
      <text>
        <r>
          <rPr>
            <sz val="9"/>
            <rFont val="Tahoma"/>
            <family val="2"/>
          </rPr>
          <t>Doplatok na úhradu pre klub / hráča. 
Ak je suma v tejto bunke záporná, ide o chýbajúcu sumu dokladov, ktorú je potrebné doplniť vo vyúčtovaní.</t>
        </r>
      </text>
    </comment>
    <comment ref="H34" authorId="1">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8" authorId="1">
      <text>
        <r>
          <rPr>
            <sz val="9"/>
            <rFont val="Tahoma"/>
            <family val="2"/>
          </rPr>
          <t>Navyše vyúčtovaná suma za príslušné obdobie, ktorú je možné preniesť do nasledujúceho obdobia v rovnakom kalendárnom roku v rámci tejto zmluvy.
Viď aj komentár k bunke G35.</t>
        </r>
      </text>
    </comment>
    <comment ref="H36" authorId="1">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E5" authorId="1">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 ref="I6" authorId="1">
      <text>
        <r>
          <rPr>
            <sz val="9"/>
            <rFont val="Tahoma"/>
            <family val="2"/>
          </rPr>
          <t>Číslo zmluvy je uvedené na prvej strane v záhlaví zmluvy.</t>
        </r>
      </text>
    </comment>
    <comment ref="A5" authorId="1">
      <text>
        <r>
          <rPr>
            <sz val="9"/>
            <rFont val="Tahoma"/>
            <family val="2"/>
          </rPr>
          <t>V prípade Zmluvy o finančnom príspevku pre športovca, ak po podpise Dodatku k zmluve idú finančné prostriedky pre športovca na bank.účet klubu, je príjemcom klub.</t>
        </r>
      </text>
    </comment>
    <comment ref="D11"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r>
          <rPr>
            <b/>
            <sz val="8"/>
            <rFont val="Tahoma"/>
            <family val="2"/>
          </rPr>
          <t xml:space="preserve">
Za obdobie 1.11.2016-31.1.2017 je možné </t>
        </r>
        <r>
          <rPr>
            <b/>
            <u val="single"/>
            <sz val="8"/>
            <rFont val="Tahoma"/>
            <family val="2"/>
          </rPr>
          <t>vo vyúčtovaní finančného príspevku pre športovca</t>
        </r>
        <r>
          <rPr>
            <b/>
            <sz val="8"/>
            <rFont val="Tahoma"/>
            <family val="2"/>
          </rPr>
          <t xml:space="preserve"> uviesť len doklady, ktoré boli fyzicky uhradené po 1.1.2017. (Napr. pokladničné doklady cez ERP - len uhradené po 1.1.2017; došlé faktúry, týkajúce sa mesiacov 11,12/2016, vystavené v období 1.11.2016-31.1.2017, uhradené po 1.1.2017).</t>
        </r>
      </text>
    </comment>
  </commentList>
</comments>
</file>

<file path=xl/comments2.xml><?xml version="1.0" encoding="utf-8"?>
<comments xmlns="http://schemas.openxmlformats.org/spreadsheetml/2006/main">
  <authors>
    <author>Ivan</author>
    <author>Branislav Strečanský</author>
  </authors>
  <commentList>
    <comment ref="A8" authorId="0">
      <text>
        <r>
          <rPr>
            <sz val="9"/>
            <rFont val="Tahoma"/>
            <family val="2"/>
          </rPr>
          <t>Vybrať typ zmluvy z rozbaľovacieho zoznamu</t>
        </r>
      </text>
    </comment>
    <comment ref="G9" authorId="0">
      <text>
        <r>
          <rPr>
            <sz val="9"/>
            <rFont val="Tahoma"/>
            <family val="2"/>
          </rPr>
          <t xml:space="preserve">Začiatok a koniec obdobia, za ktoré sa podáva vyúčtovanie. U podujatí uveďte začiatok a koniec trvania podujatia.
</t>
        </r>
      </text>
    </comment>
    <comment ref="A11" authorId="0">
      <text>
        <r>
          <rPr>
            <sz val="8"/>
            <rFont val="Tahoma"/>
            <family val="2"/>
          </rPr>
          <t>Doklady uvedené vo vyúčtovaní zoradiť podľa tohto poradia,  poradové číslo uviesť na doklade.</t>
        </r>
      </text>
    </comment>
    <comment ref="B11" authorId="1">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1"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r>
          <rPr>
            <b/>
            <sz val="8"/>
            <rFont val="Tahoma"/>
            <family val="2"/>
          </rPr>
          <t xml:space="preserve">
Za obdobie 1.11.2016-31.1.2017 je možné </t>
        </r>
        <r>
          <rPr>
            <b/>
            <u val="single"/>
            <sz val="8"/>
            <rFont val="Tahoma"/>
            <family val="2"/>
          </rPr>
          <t>vo vyúčtovaní finančného príspevku pre športovca</t>
        </r>
        <r>
          <rPr>
            <b/>
            <sz val="8"/>
            <rFont val="Tahoma"/>
            <family val="2"/>
          </rPr>
          <t xml:space="preserve"> uviesť len doklady, ktoré boli fyzicky uhradené po 1.1.2017. (Napr. pokladničné doklady cez ERP - len uhradené po 1.1.2017; došlé faktúry, týkajúce sa mesiacov 11,12/2016, vystavené v období 1.11.2016-31.1.2017, uhradené po 1.1.2017).</t>
        </r>
      </text>
    </comment>
    <comment ref="E11" authorId="1">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1">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1">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H34" authorId="0">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5" authorId="0">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6" authorId="0">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H38" authorId="0">
      <text>
        <r>
          <rPr>
            <sz val="9"/>
            <rFont val="Tahoma"/>
            <family val="2"/>
          </rPr>
          <t>Navyše vyúčtovaná suma za príslušné obdobie, ktorú je možné preniesť do nasledujúceho obdobia v rovnakom kalendárnom roku v rámci tejto zmluvy.
Viď aj komentár k bunke G35.</t>
        </r>
      </text>
    </comment>
    <comment ref="H39" authorId="0">
      <text>
        <r>
          <rPr>
            <sz val="9"/>
            <rFont val="Tahoma"/>
            <family val="2"/>
          </rPr>
          <t>Sumár zálohových platieb za príslušné obdobie / zmluvu prijatých od STZ do termínu podania vyúčtovania.</t>
        </r>
      </text>
    </comment>
    <comment ref="H40" authorId="0">
      <text>
        <r>
          <rPr>
            <sz val="9"/>
            <rFont val="Tahoma"/>
            <family val="2"/>
          </rPr>
          <t>Doplatok na úhradu pre klub / hráča. 
Ak je suma v tejto bunke záporná, ide o chýbajúcu sumu dokladov, ktorú je potrebné doplniť vo vyúčtovaní.</t>
        </r>
      </text>
    </comment>
    <comment ref="H9" authorId="0">
      <text>
        <r>
          <rPr>
            <sz val="9"/>
            <rFont val="Tahoma"/>
            <family val="2"/>
          </rPr>
          <t>Začiatok obdobia, za ktoré sa podáva vyúčtovanie.</t>
        </r>
      </text>
    </comment>
    <comment ref="I9" authorId="0">
      <text>
        <r>
          <rPr>
            <sz val="9"/>
            <rFont val="Tahoma"/>
            <family val="2"/>
          </rPr>
          <t>Koniec obdobia, za ktoré sa podáva vyúčtovanie.</t>
        </r>
      </text>
    </comment>
    <comment ref="D9" authorId="0">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I6" authorId="0">
      <text>
        <r>
          <rPr>
            <sz val="9"/>
            <rFont val="Tahoma"/>
            <family val="2"/>
          </rPr>
          <t>Číslo zmluvy je uvedené na prvej strane v záhlaví zmluvy.</t>
        </r>
      </text>
    </comment>
    <comment ref="E5" authorId="0">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 ref="G8" authorId="0">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A5" authorId="0">
      <text>
        <r>
          <rPr>
            <sz val="9"/>
            <rFont val="Tahoma"/>
            <family val="2"/>
          </rPr>
          <t>V prípade Zmluvy o finančnom príspevku pre športovca, ak po podpise Dodatku k zmluve idú finančné prostriedky pre športovca na bank.účet klubu, je príjemcom klub.</t>
        </r>
      </text>
    </comment>
    <comment ref="C5" authorId="0">
      <text>
        <r>
          <rPr>
            <sz val="9"/>
            <rFont val="Tahoma"/>
            <family val="2"/>
          </rPr>
          <t>V prípade Zmluvy o finančnom príspevku pre športovca, ak po podpise Dodatku k zmluve idú finančné prostriedky pre športovca na bank.účet klubu, je príjemcom klub.</t>
        </r>
      </text>
    </comment>
  </commentList>
</comments>
</file>

<file path=xl/comments3.xml><?xml version="1.0" encoding="utf-8"?>
<comments xmlns="http://schemas.openxmlformats.org/spreadsheetml/2006/main">
  <authors>
    <author>Ivan</author>
    <author>Branislav Strečanský</author>
  </authors>
  <commentList>
    <comment ref="A5" authorId="0">
      <text>
        <r>
          <rPr>
            <sz val="9"/>
            <rFont val="Tahoma"/>
            <family val="2"/>
          </rPr>
          <t>V prípade Zmluvy o finančnom príspevku pre športovca, ak po podpise Dodatku k zmluve idú finančné prostriedky pre športovca na bank.účet klubu, je príjemcom klub.</t>
        </r>
      </text>
    </comment>
    <comment ref="C5" authorId="0">
      <text>
        <r>
          <rPr>
            <sz val="9"/>
            <rFont val="Tahoma"/>
            <family val="2"/>
          </rPr>
          <t>V prípade Zmluvy o finančnom príspevku pre športovca, ak po podpise Dodatku k zmluve idú finančné prostriedky pre športovca na bank.účet klubu, je príjemcom klub.</t>
        </r>
      </text>
    </comment>
    <comment ref="I6" authorId="0">
      <text>
        <r>
          <rPr>
            <sz val="9"/>
            <rFont val="Tahoma"/>
            <family val="2"/>
          </rPr>
          <t>Číslo zmluvy je uvedené na prvej strane v záhlaví zmluvy.</t>
        </r>
      </text>
    </comment>
    <comment ref="A8" authorId="0">
      <text>
        <r>
          <rPr>
            <sz val="9"/>
            <rFont val="Tahoma"/>
            <family val="2"/>
          </rPr>
          <t>Vybrať typ zmluvy z rozbaľovacieho zoznamu</t>
        </r>
      </text>
    </comment>
    <comment ref="G8" authorId="0">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D9" authorId="0">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G9" authorId="0">
      <text>
        <r>
          <rPr>
            <sz val="9"/>
            <rFont val="Tahoma"/>
            <family val="2"/>
          </rPr>
          <t xml:space="preserve">Začiatok a koniec obdobia, za ktoré sa podáva vyúčtovanie. U podujatí uveďte začiatok a koniec trvania podujatia.
</t>
        </r>
      </text>
    </comment>
    <comment ref="H9" authorId="0">
      <text>
        <r>
          <rPr>
            <sz val="9"/>
            <rFont val="Tahoma"/>
            <family val="2"/>
          </rPr>
          <t>Začiatok obdobia, za ktoré sa podáva vyúčtovanie.</t>
        </r>
      </text>
    </comment>
    <comment ref="I9" authorId="0">
      <text>
        <r>
          <rPr>
            <sz val="9"/>
            <rFont val="Tahoma"/>
            <family val="2"/>
          </rPr>
          <t>Koniec obdobia, za ktoré sa podáva vyúčtovanie.</t>
        </r>
      </text>
    </comment>
    <comment ref="A11" authorId="0">
      <text>
        <r>
          <rPr>
            <sz val="8"/>
            <rFont val="Tahoma"/>
            <family val="2"/>
          </rPr>
          <t>Doklady uvedené vo vyúčtovaní zoradiť podľa tohto poradia,  poradové číslo uviesť na doklade.</t>
        </r>
      </text>
    </comment>
    <comment ref="B11" authorId="1">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1"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r>
          <rPr>
            <b/>
            <sz val="8"/>
            <rFont val="Tahoma"/>
            <family val="2"/>
          </rPr>
          <t xml:space="preserve">
Za obdobie 1.11.2016-31.1.2017 je možné </t>
        </r>
        <r>
          <rPr>
            <b/>
            <u val="single"/>
            <sz val="8"/>
            <rFont val="Tahoma"/>
            <family val="2"/>
          </rPr>
          <t>vo vyúčtovaní finančného príspevku pre športovca</t>
        </r>
        <r>
          <rPr>
            <b/>
            <sz val="8"/>
            <rFont val="Tahoma"/>
            <family val="2"/>
          </rPr>
          <t xml:space="preserve"> uviesť len doklady, ktoré boli fyzicky uhradené po 1.1.2017. (Napr. pokladničné doklady cez ERP - len uhradené po 1.1.2017; došlé faktúry, týkajúce sa mesiacov 11,12/2016, vystavené v období 1.11.2016-31.1.2017, uhradené po 1.1.2017).</t>
        </r>
      </text>
    </comment>
    <comment ref="E11" authorId="1">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1">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1">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H34" authorId="0">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5" authorId="0">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6" authorId="0">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H38" authorId="0">
      <text>
        <r>
          <rPr>
            <sz val="9"/>
            <rFont val="Tahoma"/>
            <family val="2"/>
          </rPr>
          <t>Navyše vyúčtovaná suma za príslušné obdobie, ktorú je možné preniesť do nasledujúceho obdobia v rovnakom kalendárnom roku v rámci tejto zmluvy.
Viď aj komentár k bunke G35.</t>
        </r>
      </text>
    </comment>
    <comment ref="H39" authorId="0">
      <text>
        <r>
          <rPr>
            <sz val="9"/>
            <rFont val="Tahoma"/>
            <family val="2"/>
          </rPr>
          <t>Sumár zálohových platieb za príslušné obdobie / zmluvu prijatých od STZ do termínu podania vyúčtovania.</t>
        </r>
      </text>
    </comment>
    <comment ref="H40" authorId="0">
      <text>
        <r>
          <rPr>
            <sz val="9"/>
            <rFont val="Tahoma"/>
            <family val="2"/>
          </rPr>
          <t>Doplatok na úhradu pre klub / hráča. 
Ak je suma v tejto bunke záporná, ide o chýbajúcu sumu dokladov, ktorú je potrebné doplniť vo vyúčtovaní.</t>
        </r>
      </text>
    </comment>
    <comment ref="E5" authorId="0">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List>
</comments>
</file>

<file path=xl/comments4.xml><?xml version="1.0" encoding="utf-8"?>
<comments xmlns="http://schemas.openxmlformats.org/spreadsheetml/2006/main">
  <authors>
    <author>Ivan</author>
    <author>Branislav Strečanský</author>
  </authors>
  <commentList>
    <comment ref="A8" authorId="0">
      <text>
        <r>
          <rPr>
            <sz val="9"/>
            <rFont val="Tahoma"/>
            <family val="2"/>
          </rPr>
          <t>Vybrať typ zmluvy z rozbaľovacieho zoznamu</t>
        </r>
      </text>
    </comment>
    <comment ref="D9" authorId="0">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G9" authorId="0">
      <text>
        <r>
          <rPr>
            <sz val="9"/>
            <rFont val="Tahoma"/>
            <family val="2"/>
          </rPr>
          <t xml:space="preserve">Začiatok a koniec obdobia, za ktoré sa podáva vyúčtovanie. U podujatí uveďte začiatok a koniec trvania podujatia.
</t>
        </r>
      </text>
    </comment>
    <comment ref="A11" authorId="0">
      <text>
        <r>
          <rPr>
            <sz val="8"/>
            <rFont val="Tahoma"/>
            <family val="2"/>
          </rPr>
          <t>Doklady uvedené vo vyúčtovaní zoradiť podľa tohto poradia,  poradové číslo uviesť na doklade.</t>
        </r>
      </text>
    </comment>
    <comment ref="B11" authorId="1">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1"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1" authorId="1">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1">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1">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H34" authorId="0">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5" authorId="0">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6" authorId="0">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H38" authorId="0">
      <text>
        <r>
          <rPr>
            <sz val="9"/>
            <rFont val="Tahoma"/>
            <family val="2"/>
          </rPr>
          <t>Navyše vyúčtovaná suma za príslušné obdobie, ktorú je možné preniesť do nasledujúceho obdobia v rovnakom kalendárnom roku v rámci tejto zmluvy.
Viď aj komentár k bunke G35.</t>
        </r>
      </text>
    </comment>
    <comment ref="H39" authorId="0">
      <text>
        <r>
          <rPr>
            <sz val="9"/>
            <rFont val="Tahoma"/>
            <family val="2"/>
          </rPr>
          <t>Sumár zálohových platieb za príslušné obdobie / zmluvu prijatých od STZ do termínu podania vyúčtovania.</t>
        </r>
      </text>
    </comment>
    <comment ref="H40" authorId="0">
      <text>
        <r>
          <rPr>
            <sz val="9"/>
            <rFont val="Tahoma"/>
            <family val="2"/>
          </rPr>
          <t>Doplatok na úhradu pre klub / hráča. 
Ak je suma v tejto bunke záporná, ide o chýbajúcu sumu dokladov, ktorú je potrebné doplniť vo vyúčtovaní.</t>
        </r>
      </text>
    </comment>
    <comment ref="H9" authorId="0">
      <text>
        <r>
          <rPr>
            <sz val="9"/>
            <rFont val="Tahoma"/>
            <family val="2"/>
          </rPr>
          <t>Začiatok obdobia, za ktoré sa podáva vyúčtovanie.</t>
        </r>
      </text>
    </comment>
    <comment ref="I9" authorId="0">
      <text>
        <r>
          <rPr>
            <sz val="9"/>
            <rFont val="Tahoma"/>
            <family val="2"/>
          </rPr>
          <t>Koniec obdobia, za ktoré sa podáva vyúčtovanie.</t>
        </r>
      </text>
    </comment>
    <comment ref="I6" authorId="0">
      <text>
        <r>
          <rPr>
            <sz val="9"/>
            <rFont val="Tahoma"/>
            <family val="2"/>
          </rPr>
          <t>Číslo zmluvy je uvedené na prvej strane v záhlaví zmluvy.</t>
        </r>
      </text>
    </comment>
    <comment ref="E5" authorId="0">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 ref="G8" authorId="0">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A5" authorId="0">
      <text>
        <r>
          <rPr>
            <sz val="9"/>
            <rFont val="Tahoma"/>
            <family val="2"/>
          </rPr>
          <t>V prípade Zmluvy o finančnom príspevku pre športovca, ak po podpise Dodatku k zmluve idú finančné prostriedky pre športovca na bank.účet klubu, je príjemcom klub.</t>
        </r>
      </text>
    </comment>
    <comment ref="C5" authorId="0">
      <text>
        <r>
          <rPr>
            <sz val="9"/>
            <rFont val="Tahoma"/>
            <family val="2"/>
          </rPr>
          <t>V prípade Zmluvy o finančnom príspevku pre športovca, ak po podpise Dodatku k zmluve idú finančné prostriedky pre športovca na bank.účet klubu, je príjemcom klub.</t>
        </r>
      </text>
    </comment>
  </commentList>
</comments>
</file>

<file path=xl/comments5.xml><?xml version="1.0" encoding="utf-8"?>
<comments xmlns="http://schemas.openxmlformats.org/spreadsheetml/2006/main">
  <authors>
    <author>Ivan</author>
    <author>Branislav Strečanský</author>
  </authors>
  <commentList>
    <comment ref="A5" authorId="0">
      <text>
        <r>
          <rPr>
            <sz val="9"/>
            <rFont val="Tahoma"/>
            <family val="2"/>
          </rPr>
          <t>V prípade Zmluvy o finančnom príspevku pre športovca, ak po podpise Dodatku k zmluve idú finančné prostriedky pre športovca na bank.účet klubu, je príjemcom klub.</t>
        </r>
      </text>
    </comment>
    <comment ref="C5" authorId="0">
      <text>
        <r>
          <rPr>
            <sz val="9"/>
            <rFont val="Tahoma"/>
            <family val="2"/>
          </rPr>
          <t>V prípade Zmluvy o finančnom príspevku pre športovca, ak po podpise Dodatku k zmluve idú finančné prostriedky pre športovca na bank.účet klubu, je príjemcom klub.</t>
        </r>
      </text>
    </comment>
    <comment ref="E5" authorId="0">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 ref="I6" authorId="0">
      <text>
        <r>
          <rPr>
            <sz val="9"/>
            <rFont val="Tahoma"/>
            <family val="2"/>
          </rPr>
          <t>Číslo zmluvy je uvedené na prvej strane v záhlaví zmluvy.</t>
        </r>
      </text>
    </comment>
    <comment ref="A8" authorId="0">
      <text>
        <r>
          <rPr>
            <sz val="9"/>
            <rFont val="Tahoma"/>
            <family val="2"/>
          </rPr>
          <t>Vybrať typ zmluvy z rozbaľovacieho zoznamu</t>
        </r>
      </text>
    </comment>
    <comment ref="G8" authorId="0">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D9" authorId="0">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G9" authorId="0">
      <text>
        <r>
          <rPr>
            <sz val="9"/>
            <rFont val="Tahoma"/>
            <family val="2"/>
          </rPr>
          <t xml:space="preserve">Začiatok a koniec obdobia, za ktoré sa podáva vyúčtovanie. U podujatí uveďte začiatok a koniec trvania podujatia.
</t>
        </r>
      </text>
    </comment>
    <comment ref="H9" authorId="0">
      <text>
        <r>
          <rPr>
            <sz val="9"/>
            <rFont val="Tahoma"/>
            <family val="2"/>
          </rPr>
          <t>Začiatok obdobia, za ktoré sa podáva vyúčtovanie.</t>
        </r>
      </text>
    </comment>
    <comment ref="I9" authorId="0">
      <text>
        <r>
          <rPr>
            <sz val="9"/>
            <rFont val="Tahoma"/>
            <family val="2"/>
          </rPr>
          <t>Koniec obdobia, za ktoré sa podáva vyúčtovanie.</t>
        </r>
      </text>
    </comment>
    <comment ref="A11" authorId="0">
      <text>
        <r>
          <rPr>
            <sz val="8"/>
            <rFont val="Tahoma"/>
            <family val="2"/>
          </rPr>
          <t>Doklady uvedené vo vyúčtovaní zoradiť podľa tohto poradia,  poradové číslo uviesť na doklade.</t>
        </r>
      </text>
    </comment>
    <comment ref="B11" authorId="1">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1"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1" authorId="1">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1">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1">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H34" authorId="0">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5" authorId="0">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6" authorId="0">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H38" authorId="0">
      <text>
        <r>
          <rPr>
            <sz val="9"/>
            <rFont val="Tahoma"/>
            <family val="2"/>
          </rPr>
          <t>Navyše vyúčtovaná suma za príslušné obdobie, ktorú je možné preniesť do nasledujúceho obdobia v rovnakom kalendárnom roku v rámci tejto zmluvy.
Viď aj komentár k bunke G35.</t>
        </r>
      </text>
    </comment>
    <comment ref="H39" authorId="0">
      <text>
        <r>
          <rPr>
            <sz val="9"/>
            <rFont val="Tahoma"/>
            <family val="2"/>
          </rPr>
          <t>Sumár zálohových platieb za príslušné obdobie / zmluvu prijatých od STZ do termínu podania vyúčtovania.</t>
        </r>
      </text>
    </comment>
    <comment ref="H40" authorId="0">
      <text>
        <r>
          <rPr>
            <sz val="9"/>
            <rFont val="Tahoma"/>
            <family val="2"/>
          </rPr>
          <t>Doplatok na úhradu pre klub / hráča. 
Ak je suma v tejto bunke záporná, ide o chýbajúcu sumu dokladov, ktorú je potrebné doplniť vo vyúčtovaní.</t>
        </r>
      </text>
    </comment>
  </commentList>
</comments>
</file>

<file path=xl/comments6.xml><?xml version="1.0" encoding="utf-8"?>
<comments xmlns="http://schemas.openxmlformats.org/spreadsheetml/2006/main">
  <authors>
    <author>Ivan</author>
    <author>Branislav Strečanský</author>
  </authors>
  <commentList>
    <comment ref="A5" authorId="0">
      <text>
        <r>
          <rPr>
            <sz val="9"/>
            <rFont val="Tahoma"/>
            <family val="2"/>
          </rPr>
          <t>V prípade Zmluvy o finančnom príspevku pre športovca, ak po podpise Dodatku k zmluve idú finančné prostriedky pre športovca na bank.účet klubu, je príjemcom klub.</t>
        </r>
      </text>
    </comment>
    <comment ref="C5" authorId="0">
      <text>
        <r>
          <rPr>
            <sz val="9"/>
            <rFont val="Tahoma"/>
            <family val="2"/>
          </rPr>
          <t>V prípade Zmluvy o finančnom príspevku pre športovca, ak po podpise Dodatku k zmluve idú finančné prostriedky pre športovca na bank.účet klubu, je príjemcom klub.</t>
        </r>
      </text>
    </comment>
    <comment ref="E5" authorId="0">
      <text>
        <r>
          <rPr>
            <sz val="9"/>
            <rFont val="Tahoma"/>
            <family val="2"/>
          </rPr>
          <t>V prípade klubu uviesť oficiálny názov klubu v zmysle zakladacieho dokumentu (stanovy), zapísaný v registri občianskych združení alebo v obchodnom registri.
V prípade športovca uviesť meno a priezvisko.</t>
        </r>
      </text>
    </comment>
    <comment ref="I6" authorId="0">
      <text>
        <r>
          <rPr>
            <sz val="9"/>
            <rFont val="Tahoma"/>
            <family val="2"/>
          </rPr>
          <t>Číslo zmluvy je uvedené na prvej strane v záhlaví zmluvy.</t>
        </r>
      </text>
    </comment>
    <comment ref="A8" authorId="0">
      <text>
        <r>
          <rPr>
            <sz val="9"/>
            <rFont val="Tahoma"/>
            <family val="2"/>
          </rPr>
          <t>Vybrať typ zmluvy z rozbaľovacieho zoznamu</t>
        </r>
      </text>
    </comment>
    <comment ref="G8" authorId="0">
      <text>
        <r>
          <rPr>
            <sz val="9"/>
            <rFont val="Tahoma"/>
            <family val="2"/>
          </rPr>
          <t>Uveďte dodatok alebo poznámku k názvu zmluvy, ak je to potrebné na lepšiu identifikáciu zmluvy.
Napr. názov podujatia ak ide o medzinárodný turnaj.
V prípade Zmluvy o finančnom príspevku pre športovca, ak po podpise Dodatku k zmluve idú finančné prostriedky pre športovca na bank.účet klubu, uveďte na tomto mieste meno a dátum narodenia športovca.</t>
        </r>
      </text>
    </comment>
    <comment ref="D9" authorId="0">
      <text>
        <r>
          <rPr>
            <sz val="9"/>
            <rFont val="Tahoma"/>
            <family val="2"/>
          </rPr>
          <t>Vybrať vekovú kategóriu podujatia z rozbaľovacieho zoznamu (iba v prípade podujatí - majstrovstvá SR a regiónov jednotlivcov a družstiev, medzinárodné turnaje v SR, Detský DCaFC)</t>
        </r>
        <r>
          <rPr>
            <b/>
            <sz val="9"/>
            <rFont val="Tahoma"/>
            <family val="2"/>
          </rPr>
          <t xml:space="preserve">
</t>
        </r>
      </text>
    </comment>
    <comment ref="G9" authorId="0">
      <text>
        <r>
          <rPr>
            <sz val="9"/>
            <rFont val="Tahoma"/>
            <family val="2"/>
          </rPr>
          <t xml:space="preserve">Začiatok a koniec obdobia, za ktoré sa podáva vyúčtovanie. U podujatí uveďte začiatok a koniec trvania podujatia.
</t>
        </r>
      </text>
    </comment>
    <comment ref="H9" authorId="0">
      <text>
        <r>
          <rPr>
            <sz val="9"/>
            <rFont val="Tahoma"/>
            <family val="2"/>
          </rPr>
          <t>Začiatok obdobia, za ktoré sa podáva vyúčtovanie.</t>
        </r>
      </text>
    </comment>
    <comment ref="I9" authorId="0">
      <text>
        <r>
          <rPr>
            <sz val="9"/>
            <rFont val="Tahoma"/>
            <family val="2"/>
          </rPr>
          <t>Koniec obdobia, za ktoré sa podáva vyúčtovanie.</t>
        </r>
      </text>
    </comment>
    <comment ref="A11" authorId="0">
      <text>
        <r>
          <rPr>
            <sz val="8"/>
            <rFont val="Tahoma"/>
            <family val="2"/>
          </rPr>
          <t>Doklady uvedené vo vyúčtovaní zoradiť podľa tohto poradia,  poradové číslo uviesť na doklade.</t>
        </r>
      </text>
    </comment>
    <comment ref="B11" authorId="1">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r>
          <rPr>
            <b/>
            <sz val="8"/>
            <rFont val="Tahoma"/>
            <family val="2"/>
          </rPr>
          <t>Športovci, ktorí nevedú evidenciu a účtovníctvo, túto položku nevypĺňajú.</t>
        </r>
      </text>
    </comment>
    <comment ref="C11"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1"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osobitného účtu alebo dátum na pokladničnom doklade.
V prípade, ak ste uhrádzali výdavky zo svojho vlastného/iného účtu a následne  previedli finančné prostriedky z osobitného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1" authorId="1">
      <text>
        <r>
          <rPr>
            <b/>
            <sz val="8"/>
            <rFont val="Tahoma"/>
            <family val="2"/>
          </rPr>
          <t xml:space="preserve">Popis úhrady
</t>
        </r>
        <r>
          <rPr>
            <sz val="8"/>
            <rFont val="Tahoma"/>
            <family val="2"/>
          </rPr>
          <t xml:space="preserve">
Uviesť výstižný popis toho, za čo bola úhrada vykonaná (napr. počet kusov, osôb, dní, názov podujatia, a pod.).
V prípade pracovnej cesty (turnaj, sústredenie a pod.) je potrebné  vypísať konkrétne údaje podľa vzoru na Hárku Vzor.
V prípade odmien vyplácaných pracovníkom na podujatí je potrebné vypísať konkrétne údaje podľa vzoru na Hárku Vzor.
Pokiaľ je to možné, uvádzať v popise aj množstvo tovaru, služby, prípadne obdobie, ktorého sa to týka.
POZOR:
Zálohové platby za to isté plnenie uvádzať v riadkoch pod sebou. Ako poslednú uviesť vyúčtovaciu platbu.</t>
        </r>
      </text>
    </comment>
    <comment ref="G11" authorId="1">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 v prípade vyúčtovania služobného vozidla prijímateľa príspevku je to osoba, ktorá zodpovedá za toto vozidlo (meno a priezvisko),
- v prípade, ak dodávateľom plnenia je živnostník (SZČO), je to obchodné meno živnostníka, to znamená VŽDY meno a priezvisko živnostníka s označením "(SZČO)",  nakoľko ide o obchodné meno a príjem z podnikateľskej činnosti,
- v ostatných prípadoch VŽDY konečný prijímateľ finančných prostriedkov, dodávateľ podľa faktúry/pokladničného bloku, napríklad: Slovenská pošta, Slovak Telekom, Gumon a.s., Lufthansa, Slovak Lines, Autoopravovňa Tibor, Horská chata Malina, Jozef Mak - Kancelárske potreby (je potrebné uviesť plný názov dodávateľa, nie iba jeho skratku).
POZOR: Dodávateľom plnenia nemôže byť nikdy STZ. </t>
        </r>
      </text>
    </comment>
    <comment ref="H11" authorId="1">
      <text>
        <r>
          <rPr>
            <b/>
            <sz val="8"/>
            <rFont val="Tahoma"/>
            <family val="2"/>
          </rPr>
          <t>S</t>
        </r>
        <r>
          <rPr>
            <b/>
            <sz val="10"/>
            <rFont val="Tahoma"/>
            <family val="2"/>
          </rPr>
          <t>kutočne uhradená suma
(uhradená alebo refundovaná z osobitného účtu)</t>
        </r>
        <r>
          <rPr>
            <sz val="8"/>
            <rFont val="Tahoma"/>
            <family val="2"/>
          </rPr>
          <t xml:space="preserve">
Uviesť skutočne uhradenú sumu s presnosťou na dve desatinné miesta. Sumy je potrebné uvádzať presne (ako na faktúre), nielen približne.
</t>
        </r>
        <r>
          <rPr>
            <sz val="8"/>
            <rFont val="Tahoma"/>
            <family val="2"/>
          </rPr>
          <t xml:space="preserve">
</t>
        </r>
      </text>
    </comment>
    <comment ref="H34" authorId="0">
      <text>
        <r>
          <rPr>
            <sz val="9"/>
            <rFont val="Tahoma"/>
            <family val="2"/>
          </rPr>
          <t xml:space="preserve">Suma z riadku F vyúčtovania za predchádzajúce obdobie v podľa tejto zmluvy v jednom kalendárnom roku, doklady ku ktorej boli v predchádzajúcom období vyúčtovaní, ale nebola vyplatená, lebo prevyšovala nárok na finančný príspevok za obdobie.
Napr. ak za 01-03/2017 klub vyúčtoval 1200€, ale mal nárok na príspevok len 1000€, môže uviesť v tejto bunke vo vyúčtovaní za 04-06/2017 rozdiel 200€.
Ale ak klub vyúčtoval za obdobie 11-12/2016 sumu 800€, no mal nárok len na 666,67€ (pomernú časť 2/12 z ročnej sumy), do ďalšieho obdobia v nasledujúcom kalendárnom roku (01-03/2017) už nie je možné preniesť rozdiel 133,33€.
Navyše vyúčtovaný rozdiel v poslednom období jednej zmluvy (napr. za 10/2017) už nie je možné preniesť do nasledujúceho obdobia (za 11-12/2017) v rámci zmluvy na nasledujúce obdobie (11/2017-10/2018).
</t>
        </r>
      </text>
    </comment>
    <comment ref="H35" authorId="0">
      <text>
        <r>
          <rPr>
            <sz val="9"/>
            <rFont val="Tahoma"/>
            <family val="2"/>
          </rPr>
          <t xml:space="preserve">Nárok na pomernú časť z ročnej výšky príspevku, napr. pri vyúčtovaní za 11-12/2016 sú to 2/12 ročnej sumy, pri vyúčtovaní za 01-03/2017 je to 1/4 ročnej sumy.
Pri vyúčtovaní podujatia je to celková suma uvedená v zmluve.
</t>
        </r>
      </text>
    </comment>
    <comment ref="H36" authorId="0">
      <text>
        <r>
          <rPr>
            <sz val="9"/>
            <rFont val="Tahoma"/>
            <family val="2"/>
          </rPr>
          <t xml:space="preserve">Rozdiel medzi nárokom na finančný príspevok v predchádzajúcich obdobiach a skutočne uhradenou a vyúčtovanou sumou.
Napr. ak mal klub nárok na príspevok za 01-03/2017 vo výške 1000€ a vyúčtoval iba 900€, uvedie tu nevyplatený rozdiel 100€.
</t>
        </r>
      </text>
    </comment>
    <comment ref="H38" authorId="0">
      <text>
        <r>
          <rPr>
            <sz val="9"/>
            <rFont val="Tahoma"/>
            <family val="2"/>
          </rPr>
          <t>Navyše vyúčtovaná suma za príslušné obdobie, ktorú je možné preniesť do nasledujúceho obdobia v rovnakom kalendárnom roku v rámci tejto zmluvy.
Viď aj komentár k bunke G35.</t>
        </r>
      </text>
    </comment>
    <comment ref="H39" authorId="0">
      <text>
        <r>
          <rPr>
            <sz val="9"/>
            <rFont val="Tahoma"/>
            <family val="2"/>
          </rPr>
          <t>Sumár zálohových platieb za príslušné obdobie / zmluvu prijatých od STZ do termínu podania vyúčtovania.</t>
        </r>
      </text>
    </comment>
    <comment ref="H40" authorId="0">
      <text>
        <r>
          <rPr>
            <sz val="9"/>
            <rFont val="Tahoma"/>
            <family val="2"/>
          </rPr>
          <t>Doplatok na úhradu pre klub / hráča. 
Ak je suma v tejto bunke záporná, ide o chýbajúcu sumu dokladov, ktorú je potrebné doplniť vo vyúčtovaní.</t>
        </r>
      </text>
    </comment>
  </commentList>
</comments>
</file>

<file path=xl/sharedStrings.xml><?xml version="1.0" encoding="utf-8"?>
<sst xmlns="http://schemas.openxmlformats.org/spreadsheetml/2006/main" count="798" uniqueCount="212">
  <si>
    <t>A</t>
  </si>
  <si>
    <t>Vypracoval:</t>
  </si>
  <si>
    <t>Dňa:</t>
  </si>
  <si>
    <t>za STZ schválil</t>
  </si>
  <si>
    <t>B</t>
  </si>
  <si>
    <t>C</t>
  </si>
  <si>
    <t>D</t>
  </si>
  <si>
    <t>E</t>
  </si>
  <si>
    <t>Interné číslo účtovného dokladu</t>
  </si>
  <si>
    <t>Číslo externého (originálneho)
účtovného dokladu</t>
  </si>
  <si>
    <t>Dátum skutočnej úhrady účtovného dokladu</t>
  </si>
  <si>
    <t>Dodávateľ plnenia</t>
  </si>
  <si>
    <t>Popis úhrady</t>
  </si>
  <si>
    <t>Adresa :</t>
  </si>
  <si>
    <t>Vyúčtovanie finančných prostriedkov</t>
  </si>
  <si>
    <t>Nárok na finančný príspevok za uvedené obdobie od STZ</t>
  </si>
  <si>
    <t>Prijaté zálohové platby</t>
  </si>
  <si>
    <t>Suma k úhrade</t>
  </si>
  <si>
    <t>Obdobie vyúčtovania od / do:</t>
  </si>
  <si>
    <t>V prípade potreby vložte ďalšie riadky</t>
  </si>
  <si>
    <t>Zmluva o finančnom príspevku na šport mládeže</t>
  </si>
  <si>
    <t>Zmluva o finančnom príspevku pre športovca</t>
  </si>
  <si>
    <t>Zmluva o vzájomnej spolupráci - MSR družstiev</t>
  </si>
  <si>
    <t>Zmluva o vzájomnej spolupráci - MSR jednotlivcov</t>
  </si>
  <si>
    <t>Zmluva o vzájomnej spolupráci - regionálne MSR letné</t>
  </si>
  <si>
    <t>Zmluva o vzájomnej spolupráci - regionálne MSR halové</t>
  </si>
  <si>
    <t>Zmluva o vzájomnej spolupráci - príspevok na činnosť RTZ</t>
  </si>
  <si>
    <t>táto časť pod čiarou sa netlačí</t>
  </si>
  <si>
    <t>Zmluva o vzájomnej spolupráci - medzinárodné turnaje</t>
  </si>
  <si>
    <r>
      <t xml:space="preserve">Kategória  </t>
    </r>
    <r>
      <rPr>
        <sz val="6"/>
        <rFont val="Calibri"/>
        <family val="2"/>
      </rPr>
      <t>(iba v prípade podujatia) :</t>
    </r>
  </si>
  <si>
    <t>Zoznam kategórií</t>
  </si>
  <si>
    <t>mladší žiaci</t>
  </si>
  <si>
    <t>mladšie žiačky</t>
  </si>
  <si>
    <t>mladší žiaci a žiačky</t>
  </si>
  <si>
    <t>starší žiaci</t>
  </si>
  <si>
    <t>staršie žiačky</t>
  </si>
  <si>
    <t>starší žiaci a žiačky</t>
  </si>
  <si>
    <t>dorastenci</t>
  </si>
  <si>
    <t>dorastenky</t>
  </si>
  <si>
    <t>dorast</t>
  </si>
  <si>
    <t>muži</t>
  </si>
  <si>
    <t>ženy</t>
  </si>
  <si>
    <t>dospelí</t>
  </si>
  <si>
    <t>seniori 35+</t>
  </si>
  <si>
    <t>športovec</t>
  </si>
  <si>
    <t>turnaj ITF/TE</t>
  </si>
  <si>
    <t>deti do 10rokov</t>
  </si>
  <si>
    <t>seniori 45+</t>
  </si>
  <si>
    <t>seniori 55+</t>
  </si>
  <si>
    <t>seniori 65+</t>
  </si>
  <si>
    <t>seniori 75+</t>
  </si>
  <si>
    <t>seniori 85+</t>
  </si>
  <si>
    <t>seniori 35+..85+</t>
  </si>
  <si>
    <t>seniori iná kategória</t>
  </si>
  <si>
    <t>Zoznam typov zmlúv</t>
  </si>
  <si>
    <t>Typ a názov zmluvy :</t>
  </si>
  <si>
    <t>Zmluva o vzájomnej spolupráci - detský DC a FC</t>
  </si>
  <si>
    <t>Zmluva o vzájomnej spolupráci ...</t>
  </si>
  <si>
    <t>mladší dorastenci</t>
  </si>
  <si>
    <t>mladšie dorastenky</t>
  </si>
  <si>
    <t>mladší dorast</t>
  </si>
  <si>
    <t>halové RMS</t>
  </si>
  <si>
    <t>letné RMS</t>
  </si>
  <si>
    <t>Telefón a email :</t>
  </si>
  <si>
    <t>poradové číslo dokladu vo vyúčto vaní</t>
  </si>
  <si>
    <t>Do predmetu emailu uveďte číslo zmluvy:</t>
  </si>
  <si>
    <r>
      <rPr>
        <sz val="12"/>
        <rFont val="Calibri"/>
        <family val="2"/>
      </rPr>
      <t>Finančné prostriedky poskytol :</t>
    </r>
    <r>
      <rPr>
        <b/>
        <sz val="12"/>
        <rFont val="Calibri"/>
        <family val="2"/>
      </rPr>
      <t xml:space="preserve">     Slovenský tenisový zväz, Príkopova 6, 83103 Bratislava, IČO: 30811384</t>
    </r>
  </si>
  <si>
    <t>Čestne vyhlasujem, že všetky uvedené údaje sú pravdivé a dolu podpísaná osoba/osoby je oprávnená/sú oprávnené v súlade so stanovami, resp. zriaďovacou listinou na podpis vyúčtovania. Súhlasím so zhromažďovaním, spracovávaním a zverejňovaním poskytnutých údajov v zmysle Zákona o ochrane osobných údajov.</t>
  </si>
  <si>
    <t>FD 103/2016</t>
  </si>
  <si>
    <t>odmena za služby trénera za 11/2016</t>
  </si>
  <si>
    <t>Ján Pekný</t>
  </si>
  <si>
    <t>160011</t>
  </si>
  <si>
    <t>FD 094/2016</t>
  </si>
  <si>
    <t>2016001287</t>
  </si>
  <si>
    <t>tenisové lopty Dunlop Fort 72ks</t>
  </si>
  <si>
    <t>SEEKER, s.r.o.</t>
  </si>
  <si>
    <t>Tenisový klub ABC Bratislava</t>
  </si>
  <si>
    <t>SK7511000000002622621234</t>
  </si>
  <si>
    <t>Ing. Jozef Príklad</t>
  </si>
  <si>
    <t>V 217/2016</t>
  </si>
  <si>
    <t>FD 099/2016</t>
  </si>
  <si>
    <t>2163457</t>
  </si>
  <si>
    <t>nájom telocvične za 11,12/2016</t>
  </si>
  <si>
    <t>Základná škola Družstevná, Bratislava</t>
  </si>
  <si>
    <t>Elektroshop, s.r.o.</t>
  </si>
  <si>
    <t>V 218/2016</t>
  </si>
  <si>
    <t>16087412</t>
  </si>
  <si>
    <t>tepláky pre družstvo mužov - 6ks</t>
  </si>
  <si>
    <t>Adidas Slovensko, s.r.o.</t>
  </si>
  <si>
    <t>VZOR</t>
  </si>
  <si>
    <t>vyúčtovanie cesty, turnaj Piešťany, 10.-11.12.2016, AUV, počet osôb:2</t>
  </si>
  <si>
    <t>V 220/2016</t>
  </si>
  <si>
    <t>Fitness Relax, s.r.o.</t>
  </si>
  <si>
    <t>regenerácia pre hráča Jana Malá, 11/2016</t>
  </si>
  <si>
    <t>V 221/2016</t>
  </si>
  <si>
    <t>iontové nápoje 150ks</t>
  </si>
  <si>
    <t>FD 108/2016</t>
  </si>
  <si>
    <t>FD 110/2016</t>
  </si>
  <si>
    <t>201601287</t>
  </si>
  <si>
    <t>antuka (2tony)</t>
  </si>
  <si>
    <t>Tehelňa XY, s.r.o.</t>
  </si>
  <si>
    <t>V 226/2016</t>
  </si>
  <si>
    <t>vklady na turnaje pre hráčov Jana Malá, Anna Pekná</t>
  </si>
  <si>
    <t>TK Slovan Bratislava</t>
  </si>
  <si>
    <t>FD 112/2016</t>
  </si>
  <si>
    <t>347801</t>
  </si>
  <si>
    <t>Hotel Klub, s.r.o.</t>
  </si>
  <si>
    <t>ubytovanie na turnaji Jana Malá, Anna Pekná, 10.-12.12.2016,2noci</t>
  </si>
  <si>
    <t>16005789</t>
  </si>
  <si>
    <t>svietidlá 12ks v ten.hale - výmena</t>
  </si>
  <si>
    <t>FD104/2016</t>
  </si>
  <si>
    <t>pečiatka a podpis štatutárneho zástupcu TK / RTZ / hráča</t>
  </si>
  <si>
    <t>Jana Malá</t>
  </si>
  <si>
    <t>15.12.1998</t>
  </si>
  <si>
    <t>Mesačná 23, 811 01 Bratislava</t>
  </si>
  <si>
    <t>SK7511000000002622625678</t>
  </si>
  <si>
    <t>nájom kurtov za 11,12/2016</t>
  </si>
  <si>
    <t>TK ABC Bratislava</t>
  </si>
  <si>
    <t>tepláky 1ks + tenisky 2ks</t>
  </si>
  <si>
    <t>masáže za 11,12/2016</t>
  </si>
  <si>
    <t>iontové nápoje 15ks</t>
  </si>
  <si>
    <t>vklady na turnaje</t>
  </si>
  <si>
    <t>Ján Pekný (SZČO)</t>
  </si>
  <si>
    <t>svietidlá 12ks v ten.hale - výmena žiariviek</t>
  </si>
  <si>
    <t>31234567</t>
  </si>
  <si>
    <r>
      <t>Skutočne uhradená suma</t>
    </r>
    <r>
      <rPr>
        <b/>
        <sz val="10"/>
        <rFont val="Calibri"/>
        <family val="2"/>
      </rPr>
      <t xml:space="preserve">
(v eur)</t>
    </r>
  </si>
  <si>
    <t>F</t>
  </si>
  <si>
    <t>G</t>
  </si>
  <si>
    <t>Skutočne uhradená a vyúčtovaná suma za obdobie/podujatie spolu</t>
  </si>
  <si>
    <r>
      <rPr>
        <u val="single"/>
        <sz val="10"/>
        <rFont val="Calibri"/>
        <family val="2"/>
      </rPr>
      <t>Prenos</t>
    </r>
    <r>
      <rPr>
        <sz val="10"/>
        <rFont val="Calibri"/>
        <family val="2"/>
      </rPr>
      <t xml:space="preserve"> navyše vyúčtovanej sumy </t>
    </r>
    <r>
      <rPr>
        <u val="single"/>
        <sz val="10"/>
        <rFont val="Calibri"/>
        <family val="2"/>
      </rPr>
      <t>z predchádzajúceho obdobia</t>
    </r>
    <r>
      <rPr>
        <sz val="10"/>
        <rFont val="Calibri"/>
        <family val="2"/>
      </rPr>
      <t xml:space="preserve"> v rovnakom kalendárnom roku</t>
    </r>
  </si>
  <si>
    <t>Vyplní STZ</t>
  </si>
  <si>
    <t>Nárok na neuhradený a nevyúčtovaný finančný príspevok za predchádzajúce obdobia od STZ</t>
  </si>
  <si>
    <t>H</t>
  </si>
  <si>
    <t xml:space="preserve">Uznaná suma príspevku : minimum ((A+B),(C+D)) </t>
  </si>
  <si>
    <t>Zoznam prijímateľov</t>
  </si>
  <si>
    <t>Tenisový klub</t>
  </si>
  <si>
    <t>Športovec</t>
  </si>
  <si>
    <t>Regionálny tenisový zväz</t>
  </si>
  <si>
    <t>Príjemca:</t>
  </si>
  <si>
    <t xml:space="preserve"> (Ružovo zvýraznené položky v hárku vyplní tenisový klub / RTZ / športovec).</t>
  </si>
  <si>
    <r>
      <rPr>
        <u val="single"/>
        <sz val="10"/>
        <rFont val="Calibri"/>
        <family val="2"/>
      </rPr>
      <t>Prenos</t>
    </r>
    <r>
      <rPr>
        <sz val="10"/>
        <rFont val="Calibri"/>
        <family val="2"/>
      </rPr>
      <t xml:space="preserve"> navyše vyúčtovanej sumy </t>
    </r>
    <r>
      <rPr>
        <u val="single"/>
        <sz val="10"/>
        <rFont val="Calibri"/>
        <family val="2"/>
      </rPr>
      <t>do nasledujúceho obdobia</t>
    </r>
    <r>
      <rPr>
        <sz val="10"/>
        <rFont val="Calibri"/>
        <family val="2"/>
      </rPr>
      <t xml:space="preserve"> v rovnakom kalendárnom roku (A+B-E)</t>
    </r>
  </si>
  <si>
    <t>0909/999 123,  jozef1975@gmail.com</t>
  </si>
  <si>
    <t>Číslo zmluvy:</t>
  </si>
  <si>
    <t>Ročná hodnota zmluvy:</t>
  </si>
  <si>
    <t>Sputniková 36, 82101 Bratislava</t>
  </si>
  <si>
    <r>
      <rPr>
        <b/>
        <sz val="10"/>
        <rFont val="Calibri"/>
        <family val="2"/>
      </rPr>
      <t>Podpísaný formulár spolu s prílohami zašlite</t>
    </r>
    <r>
      <rPr>
        <sz val="10"/>
        <rFont val="Calibri"/>
        <family val="2"/>
      </rPr>
      <t xml:space="preserve"> po ukončení príslušného obdobia najneskôr do dátumu určeného v Zmluve </t>
    </r>
    <r>
      <rPr>
        <b/>
        <sz val="10"/>
        <rFont val="Calibri"/>
        <family val="2"/>
      </rPr>
      <t xml:space="preserve">poštou na adresu: </t>
    </r>
    <r>
      <rPr>
        <b/>
        <sz val="10"/>
        <color indexed="56"/>
        <rFont val="Calibri"/>
        <family val="2"/>
      </rPr>
      <t>Slovenský tenisový zväz, ekonomické oddelenie, Príkopova 6, 831 03 Bratislava</t>
    </r>
    <r>
      <rPr>
        <b/>
        <sz val="10"/>
        <rFont val="Calibri"/>
        <family val="2"/>
      </rPr>
      <t>.</t>
    </r>
  </si>
  <si>
    <t>vyúčtovanie cesty, turnaj Piešťany, 10.-11.1.2017, AUV, počet osôb:2</t>
  </si>
  <si>
    <t>ubytovanie na turnaji Jana Malá, 10.-12.1.2017,2noci</t>
  </si>
  <si>
    <t>20160378</t>
  </si>
  <si>
    <t>letné MSR dorast</t>
  </si>
  <si>
    <t>zabezpečenie stravy - 18 osôb, 2dni</t>
  </si>
  <si>
    <t>SlovRest s.r.o.</t>
  </si>
  <si>
    <t>170318</t>
  </si>
  <si>
    <t>2017021</t>
  </si>
  <si>
    <t>rozhodca - MSR, 4dni</t>
  </si>
  <si>
    <t>Ján Rozhodca (szčo)</t>
  </si>
  <si>
    <t>ID 501</t>
  </si>
  <si>
    <t>mzdy DoVP netto (3 osoby)</t>
  </si>
  <si>
    <t>organizátori podujatia</t>
  </si>
  <si>
    <t>daň z miezd (3 osoby)</t>
  </si>
  <si>
    <t>Daňový úrad XY</t>
  </si>
  <si>
    <t xml:space="preserve">zdravotné poistenie </t>
  </si>
  <si>
    <t>sociálne poistenie</t>
  </si>
  <si>
    <t>Sociálna poisťovňa</t>
  </si>
  <si>
    <t>Všeobecná zdrav.poisťovňa</t>
  </si>
  <si>
    <t>V 186/2017</t>
  </si>
  <si>
    <t>vecné ceny - 4 osoby</t>
  </si>
  <si>
    <t>GiftShop, s.r.o.</t>
  </si>
  <si>
    <t>FV 216/2017</t>
  </si>
  <si>
    <t>prenájom kurtov (Pozn.: dopočet do výšky zmluvy, doložiť faktúrou vystavenou z klubu na STZ)</t>
  </si>
  <si>
    <t>FD 121/2017</t>
  </si>
  <si>
    <t>FD123/2017</t>
  </si>
  <si>
    <t>FD124/2017</t>
  </si>
  <si>
    <t>0212017</t>
  </si>
  <si>
    <t>zdrav.služba 4dni</t>
  </si>
  <si>
    <t>Záchranka, s.r.o.</t>
  </si>
  <si>
    <t>Slovakia Cup 2017, turnaj ITF2</t>
  </si>
  <si>
    <t>zabezpečenie stravy - 10 osôb, 7dni</t>
  </si>
  <si>
    <t>rozhodca 7dni</t>
  </si>
  <si>
    <t>vecné ceny - 6 osôb</t>
  </si>
  <si>
    <t>FD 125/2017</t>
  </si>
  <si>
    <t>20170561</t>
  </si>
  <si>
    <t>ubytovanie hráčov, 56 osôb, 7dní</t>
  </si>
  <si>
    <t>zdrav.služba 7dni</t>
  </si>
  <si>
    <t>V 190/2017</t>
  </si>
  <si>
    <t>Tesco Stores, a.s.</t>
  </si>
  <si>
    <t>Študentský domov, s.r.o.</t>
  </si>
  <si>
    <t>Jana Malá, nar.15.12.1998</t>
  </si>
  <si>
    <t>FD 129/2016</t>
  </si>
  <si>
    <t>FD 131/2016</t>
  </si>
  <si>
    <t>FV 375/2016</t>
  </si>
  <si>
    <t>V 013/2017</t>
  </si>
  <si>
    <t>V 015/2017</t>
  </si>
  <si>
    <t>V 021/2017</t>
  </si>
  <si>
    <t>V 022/2017</t>
  </si>
  <si>
    <t>V 025/2017</t>
  </si>
  <si>
    <t>FD 021/2017</t>
  </si>
  <si>
    <t>nápoje pre hráčov 336ks</t>
  </si>
  <si>
    <t xml:space="preserve">Samostatný bankový účet na príjem verejných prostriedkov (IBAN)  : </t>
  </si>
  <si>
    <t>IČO dodávateľa plnenia</t>
  </si>
  <si>
    <r>
      <rPr>
        <b/>
        <sz val="10"/>
        <rFont val="Calibri"/>
        <family val="2"/>
      </rPr>
      <t>Prílohu vyúčtovania tvoria</t>
    </r>
    <r>
      <rPr>
        <sz val="10"/>
        <rFont val="Calibri"/>
        <family val="2"/>
      </rPr>
      <t xml:space="preserve"> kópie</t>
    </r>
    <r>
      <rPr>
        <sz val="10"/>
        <color indexed="10"/>
        <rFont val="Calibri"/>
        <family val="2"/>
      </rPr>
      <t>*</t>
    </r>
    <r>
      <rPr>
        <sz val="10"/>
        <rFont val="Calibri"/>
        <family val="2"/>
      </rPr>
      <t xml:space="preserve"> všetkých účtovných dokladov z evidencie prijímateľa, uvedených vo vyúčtovaní v poradí podľa tabuľky vyššie, t.j. napr.:
 a) faktúra, spolu s príslušnou objednávkou (alebo zmluvou) a dokladom potvrdzujúcim jej úhradu (pokladničný doklad, bankový výpis),
 b) výdavkový pokladničný doklad + doklad o úhrade z registračnej pokladne,
 c) dohoda o vykonaní práce, prac.zmluva resp. iná zmluva spolu s dokladom potvrdzujúcim  úhradu odmeny netto (výdavkový pokl.doklad alebo bank.výpis) + doklad (bankový výpis) o úhrade dane zo záv.činnosti, resp. poistného na soc. a zdrav.poistenie (pokiaľ sú zahrnuté do vyúčtovania), výplatná páska zamestnanca.
 d) ak je vo vyúčtovaní klubu uvedená suma za prenájom kurtov, ktoré sú vo vlastníctve/správe klubu, prílohu vyúčtovania tvorí faktúra klubu za prenájom kurtov, vystavená na STZ .                                                                        </t>
    </r>
    <r>
      <rPr>
        <b/>
        <sz val="10"/>
        <color indexed="10"/>
        <rFont val="Calibri"/>
        <family val="2"/>
      </rPr>
      <t xml:space="preserve">*Pozn.: Ak vyúčtovanie zasiela </t>
    </r>
    <r>
      <rPr>
        <b/>
        <u val="single"/>
        <sz val="10"/>
        <color indexed="10"/>
        <rFont val="Calibri"/>
        <family val="2"/>
      </rPr>
      <t>športovec, prikladá originály dokladov</t>
    </r>
    <r>
      <rPr>
        <b/>
        <sz val="10"/>
        <color indexed="10"/>
        <rFont val="Calibri"/>
        <family val="2"/>
      </rPr>
      <t>.</t>
    </r>
  </si>
  <si>
    <t>12345678</t>
  </si>
  <si>
    <t>36542310</t>
  </si>
  <si>
    <t>40414251</t>
  </si>
  <si>
    <t>32633641</t>
  </si>
  <si>
    <t>37771110</t>
  </si>
  <si>
    <t>36545454</t>
  </si>
  <si>
    <t>30356461</t>
  </si>
  <si>
    <t>31154871</t>
  </si>
  <si>
    <t>32145678</t>
  </si>
  <si>
    <t>35789101</t>
  </si>
  <si>
    <t>34561238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</si>
</sst>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s>
  <fonts count="72">
    <font>
      <sz val="10"/>
      <name val="Arial"/>
      <family val="0"/>
    </font>
    <font>
      <sz val="11"/>
      <color indexed="8"/>
      <name val="Calibri"/>
      <family val="2"/>
    </font>
    <font>
      <b/>
      <sz val="8"/>
      <name val="Tahoma"/>
      <family val="2"/>
    </font>
    <font>
      <sz val="8"/>
      <name val="Tahoma"/>
      <family val="2"/>
    </font>
    <font>
      <b/>
      <sz val="12"/>
      <name val="Calibri"/>
      <family val="2"/>
    </font>
    <font>
      <sz val="12"/>
      <name val="Calibri"/>
      <family val="2"/>
    </font>
    <font>
      <b/>
      <sz val="10"/>
      <name val="Calibri"/>
      <family val="2"/>
    </font>
    <font>
      <sz val="10"/>
      <name val="Calibri"/>
      <family val="2"/>
    </font>
    <font>
      <sz val="8"/>
      <name val="Calibri"/>
      <family val="2"/>
    </font>
    <font>
      <b/>
      <sz val="10"/>
      <color indexed="10"/>
      <name val="Calibri"/>
      <family val="2"/>
    </font>
    <font>
      <sz val="9"/>
      <name val="Calibri"/>
      <family val="2"/>
    </font>
    <font>
      <u val="single"/>
      <sz val="10"/>
      <name val="Calibri"/>
      <family val="2"/>
    </font>
    <font>
      <sz val="10"/>
      <color indexed="10"/>
      <name val="Calibri"/>
      <family val="2"/>
    </font>
    <font>
      <sz val="6"/>
      <name val="Calibri"/>
      <family val="2"/>
    </font>
    <font>
      <sz val="9"/>
      <name val="Tahoma"/>
      <family val="2"/>
    </font>
    <font>
      <b/>
      <u val="single"/>
      <sz val="10"/>
      <name val="Calibri"/>
      <family val="2"/>
    </font>
    <font>
      <b/>
      <sz val="10"/>
      <name val="Tahoma"/>
      <family val="2"/>
    </font>
    <font>
      <b/>
      <sz val="9"/>
      <name val="Tahoma"/>
      <family val="2"/>
    </font>
    <font>
      <b/>
      <sz val="14"/>
      <name val="Calibri"/>
      <family val="2"/>
    </font>
    <font>
      <sz val="14"/>
      <name val="Calibri"/>
      <family val="2"/>
    </font>
    <font>
      <b/>
      <sz val="10"/>
      <color indexed="56"/>
      <name val="Calibri"/>
      <family val="2"/>
    </font>
    <font>
      <b/>
      <u val="single"/>
      <sz val="10"/>
      <color indexed="10"/>
      <name val="Calibri"/>
      <family val="2"/>
    </font>
    <font>
      <b/>
      <sz val="11"/>
      <name val="Calibri"/>
      <family val="2"/>
    </font>
    <font>
      <sz val="11"/>
      <name val="Calibri"/>
      <family val="2"/>
    </font>
    <font>
      <b/>
      <u val="single"/>
      <sz val="8"/>
      <name val="Tahoma"/>
      <family val="2"/>
    </font>
    <font>
      <sz val="12"/>
      <color indexed="10"/>
      <name val="Calibri"/>
      <family val="2"/>
    </font>
    <font>
      <sz val="12"/>
      <color indexed="9"/>
      <name val="Calibri"/>
      <family val="2"/>
    </font>
    <font>
      <sz val="9"/>
      <color indexed="10"/>
      <name val="Calibri"/>
      <family val="2"/>
    </font>
    <font>
      <b/>
      <sz val="14"/>
      <color indexed="10"/>
      <name val="Calibri"/>
      <family val="2"/>
    </font>
    <font>
      <sz val="10"/>
      <color indexed="9"/>
      <name val="Calibri"/>
      <family val="2"/>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Calibri"/>
      <family val="2"/>
    </font>
    <font>
      <sz val="12"/>
      <color rgb="FFFF0000"/>
      <name val="Calibri"/>
      <family val="2"/>
    </font>
    <font>
      <sz val="12"/>
      <color theme="0"/>
      <name val="Calibri"/>
      <family val="2"/>
    </font>
    <font>
      <sz val="9"/>
      <color rgb="FFFF0000"/>
      <name val="Calibri"/>
      <family val="2"/>
    </font>
    <font>
      <b/>
      <sz val="14"/>
      <color rgb="FFFF0000"/>
      <name val="Calibri"/>
      <family val="2"/>
    </font>
    <font>
      <sz val="10"/>
      <color theme="0"/>
      <name val="Calibri"/>
      <family val="2"/>
    </font>
    <font>
      <b/>
      <sz val="14"/>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hair"/>
      <bottom style="hair"/>
    </border>
    <border>
      <left style="hair"/>
      <right style="hair"/>
      <top style="hair"/>
      <bottom style="hair"/>
    </border>
    <border>
      <left style="thin"/>
      <right style="hair"/>
      <top/>
      <bottom style="hair"/>
    </border>
    <border>
      <left style="thin"/>
      <right style="hair"/>
      <top style="hair"/>
      <bottom style="hair"/>
    </border>
    <border>
      <left style="thin"/>
      <right style="thin"/>
      <top style="thin"/>
      <bottom style="thin"/>
    </border>
    <border>
      <left/>
      <right/>
      <top/>
      <bottom style="hair"/>
    </border>
    <border>
      <left/>
      <right/>
      <top style="thin"/>
      <bottom/>
    </border>
    <border>
      <left style="thin"/>
      <right style="hair"/>
      <top style="thin"/>
      <bottom style="hair"/>
    </border>
    <border>
      <left style="thin"/>
      <right style="hair"/>
      <top style="hair"/>
      <bottom style="thin"/>
    </border>
    <border>
      <left style="hair"/>
      <right style="hair"/>
      <top style="hair"/>
      <bottom style="thin"/>
    </border>
    <border>
      <left/>
      <right/>
      <top/>
      <bottom style="thin"/>
    </border>
    <border>
      <left style="hair"/>
      <right style="hair"/>
      <top style="thin"/>
      <bottom style="hair"/>
    </border>
    <border>
      <left style="hair"/>
      <right/>
      <top style="hair"/>
      <bottom style="hair"/>
    </border>
    <border>
      <left style="hair"/>
      <right style="thin"/>
      <top/>
      <bottom style="hair"/>
    </border>
    <border>
      <left style="hair"/>
      <right style="thin"/>
      <top style="hair"/>
      <bottom style="hair"/>
    </border>
    <border>
      <left style="hair"/>
      <right style="thin"/>
      <top style="hair"/>
      <bottom style="thin"/>
    </border>
    <border>
      <left style="hair"/>
      <right style="thin"/>
      <top style="thin"/>
      <bottom style="hair"/>
    </border>
    <border>
      <left/>
      <right style="hair"/>
      <top style="thin"/>
      <bottom style="hair"/>
    </border>
    <border>
      <left/>
      <right style="hair"/>
      <top style="hair"/>
      <bottom style="hair"/>
    </border>
    <border>
      <left/>
      <right style="hair"/>
      <top style="hair"/>
      <bottom style="thin"/>
    </border>
    <border>
      <left style="medium"/>
      <right style="medium"/>
      <top style="medium"/>
      <bottom style="medium"/>
    </border>
    <border>
      <left style="hair"/>
      <right style="hair"/>
      <top/>
      <bottom style="hair"/>
    </border>
    <border>
      <left/>
      <right/>
      <top style="thin"/>
      <bottom style="hair"/>
    </border>
    <border>
      <left/>
      <right/>
      <top style="hair"/>
      <bottom style="thin"/>
    </border>
    <border>
      <left style="hair"/>
      <right/>
      <top style="thin"/>
      <bottom style="hair"/>
    </border>
    <border>
      <left style="hair"/>
      <right/>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5"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8" applyNumberFormat="0" applyAlignment="0" applyProtection="0"/>
    <xf numFmtId="0" fontId="60" fillId="25" borderId="8" applyNumberFormat="0" applyAlignment="0" applyProtection="0"/>
    <xf numFmtId="0" fontId="61" fillId="25" borderId="9"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48">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Fill="1" applyAlignment="1">
      <alignment horizontal="left" vertical="center"/>
    </xf>
    <xf numFmtId="0" fontId="7" fillId="0" borderId="0" xfId="0" applyFont="1" applyAlignment="1">
      <alignment horizontal="left" vertical="center"/>
    </xf>
    <xf numFmtId="49" fontId="6" fillId="0" borderId="0" xfId="0" applyNumberFormat="1" applyFont="1" applyAlignment="1">
      <alignment horizontal="left" vertical="center"/>
    </xf>
    <xf numFmtId="0" fontId="7" fillId="0" borderId="0" xfId="0" applyFont="1" applyBorder="1" applyAlignment="1">
      <alignment horizontal="left" vertical="center"/>
    </xf>
    <xf numFmtId="14" fontId="6" fillId="7" borderId="10" xfId="0" applyNumberFormat="1" applyFont="1" applyFill="1" applyBorder="1" applyAlignment="1" applyProtection="1">
      <alignment horizontal="center" vertical="center"/>
      <protection locked="0"/>
    </xf>
    <xf numFmtId="164" fontId="7" fillId="0" borderId="11" xfId="0" applyNumberFormat="1" applyFont="1"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left" vertical="center"/>
    </xf>
    <xf numFmtId="0" fontId="10" fillId="33" borderId="14"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4" fontId="6" fillId="33" borderId="14" xfId="0" applyNumberFormat="1" applyFont="1" applyFill="1" applyBorder="1" applyAlignment="1" applyProtection="1">
      <alignment horizontal="center" vertical="center" wrapText="1"/>
      <protection/>
    </xf>
    <xf numFmtId="0" fontId="4" fillId="7" borderId="15" xfId="0" applyFont="1" applyFill="1" applyBorder="1" applyAlignment="1" applyProtection="1">
      <alignment horizontal="left" vertical="center"/>
      <protection locked="0"/>
    </xf>
    <xf numFmtId="0" fontId="7" fillId="0" borderId="16" xfId="0" applyFont="1" applyBorder="1" applyAlignment="1">
      <alignment/>
    </xf>
    <xf numFmtId="0" fontId="64" fillId="0" borderId="16" xfId="0" applyFont="1" applyBorder="1" applyAlignment="1">
      <alignment/>
    </xf>
    <xf numFmtId="0" fontId="7" fillId="2" borderId="11" xfId="0" applyFont="1" applyFill="1" applyBorder="1" applyAlignment="1">
      <alignment/>
    </xf>
    <xf numFmtId="0" fontId="6" fillId="2" borderId="11" xfId="0" applyFont="1" applyFill="1" applyBorder="1" applyAlignment="1">
      <alignment/>
    </xf>
    <xf numFmtId="0" fontId="5" fillId="0" borderId="0" xfId="0" applyFont="1" applyFill="1" applyBorder="1" applyAlignment="1" applyProtection="1">
      <alignment horizontal="left" vertical="center"/>
      <protection locked="0"/>
    </xf>
    <xf numFmtId="0" fontId="7" fillId="2" borderId="11" xfId="0" applyFont="1" applyFill="1" applyBorder="1" applyAlignment="1">
      <alignment horizontal="center"/>
    </xf>
    <xf numFmtId="0" fontId="7" fillId="2" borderId="11" xfId="0" applyFont="1" applyFill="1" applyBorder="1" applyAlignment="1">
      <alignment horizontal="left"/>
    </xf>
    <xf numFmtId="0" fontId="65" fillId="0" borderId="0" xfId="0" applyFont="1" applyFill="1" applyAlignment="1">
      <alignment horizontal="left" vertical="center"/>
    </xf>
    <xf numFmtId="0" fontId="66" fillId="0" borderId="0" xfId="0" applyFont="1" applyFill="1" applyBorder="1" applyAlignment="1" applyProtection="1">
      <alignment horizontal="left" vertical="center"/>
      <protection locked="0"/>
    </xf>
    <xf numFmtId="0" fontId="7" fillId="0" borderId="0" xfId="0" applyFont="1" applyFill="1" applyAlignment="1">
      <alignment/>
    </xf>
    <xf numFmtId="0" fontId="7" fillId="34" borderId="0" xfId="0" applyFont="1" applyFill="1" applyAlignment="1">
      <alignment/>
    </xf>
    <xf numFmtId="0" fontId="7" fillId="34" borderId="0" xfId="0" applyFont="1" applyFill="1" applyAlignment="1">
      <alignment horizontal="center"/>
    </xf>
    <xf numFmtId="0" fontId="6" fillId="34" borderId="0" xfId="0" applyFont="1" applyFill="1" applyAlignment="1">
      <alignment/>
    </xf>
    <xf numFmtId="0" fontId="6" fillId="0" borderId="0" xfId="0" applyFont="1" applyFill="1" applyBorder="1" applyAlignment="1">
      <alignment horizontal="center" vertical="center" wrapText="1"/>
    </xf>
    <xf numFmtId="49" fontId="6" fillId="7" borderId="15"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wrapText="1"/>
    </xf>
    <xf numFmtId="0" fontId="6" fillId="7" borderId="16" xfId="0" applyFont="1" applyFill="1" applyBorder="1" applyAlignment="1">
      <alignment/>
    </xf>
    <xf numFmtId="0" fontId="7" fillId="7" borderId="0" xfId="0" applyFont="1" applyFill="1" applyAlignment="1">
      <alignment/>
    </xf>
    <xf numFmtId="0" fontId="6" fillId="0" borderId="0" xfId="0" applyFont="1" applyBorder="1" applyAlignment="1" applyProtection="1">
      <alignment horizontal="center" vertical="center"/>
      <protection/>
    </xf>
    <xf numFmtId="0" fontId="18" fillId="0" borderId="0" xfId="0" applyFont="1" applyBorder="1" applyAlignment="1">
      <alignment horizontal="center" vertical="center"/>
    </xf>
    <xf numFmtId="0" fontId="19" fillId="0" borderId="0" xfId="0" applyFont="1" applyFill="1" applyAlignment="1">
      <alignment horizontal="left" vertical="center"/>
    </xf>
    <xf numFmtId="0" fontId="19" fillId="0" borderId="0" xfId="0" applyFont="1" applyAlignment="1">
      <alignment horizontal="left" vertical="center"/>
    </xf>
    <xf numFmtId="0" fontId="7" fillId="0" borderId="0" xfId="0" applyFont="1" applyBorder="1" applyAlignment="1" applyProtection="1">
      <alignment horizontal="left" vertical="center"/>
      <protection/>
    </xf>
    <xf numFmtId="0" fontId="8" fillId="0" borderId="0" xfId="0" applyFont="1" applyFill="1" applyBorder="1" applyAlignment="1" applyProtection="1">
      <alignment vertical="center" wrapText="1"/>
      <protection/>
    </xf>
    <xf numFmtId="0" fontId="7" fillId="0" borderId="0" xfId="0" applyFont="1" applyBorder="1" applyAlignment="1" applyProtection="1">
      <alignment horizontal="left"/>
      <protection/>
    </xf>
    <xf numFmtId="0" fontId="7" fillId="0" borderId="0" xfId="0" applyFont="1" applyAlignment="1" applyProtection="1">
      <alignment/>
      <protection/>
    </xf>
    <xf numFmtId="0" fontId="7" fillId="7" borderId="17" xfId="0" applyFont="1" applyFill="1" applyBorder="1" applyAlignment="1" applyProtection="1">
      <alignment horizontal="center" vertical="top" shrinkToFit="1"/>
      <protection locked="0"/>
    </xf>
    <xf numFmtId="0" fontId="7" fillId="7" borderId="13" xfId="0" applyFont="1" applyFill="1" applyBorder="1" applyAlignment="1" applyProtection="1">
      <alignment horizontal="center" vertical="top" shrinkToFit="1"/>
      <protection locked="0"/>
    </xf>
    <xf numFmtId="0" fontId="7" fillId="7" borderId="18" xfId="0" applyFont="1" applyFill="1" applyBorder="1" applyAlignment="1" applyProtection="1">
      <alignment horizontal="center" vertical="top" wrapText="1" shrinkToFit="1"/>
      <protection locked="0"/>
    </xf>
    <xf numFmtId="49" fontId="7" fillId="7" borderId="19" xfId="0" applyNumberFormat="1" applyFont="1" applyFill="1" applyBorder="1" applyAlignment="1" applyProtection="1">
      <alignment vertical="top" wrapText="1" shrinkToFit="1"/>
      <protection locked="0"/>
    </xf>
    <xf numFmtId="0" fontId="7" fillId="7" borderId="19" xfId="0" applyFont="1" applyFill="1" applyBorder="1" applyAlignment="1" applyProtection="1">
      <alignment vertical="top" wrapText="1" shrinkToFit="1"/>
      <protection locked="0"/>
    </xf>
    <xf numFmtId="49" fontId="67" fillId="7" borderId="19" xfId="0" applyNumberFormat="1" applyFont="1" applyFill="1" applyBorder="1" applyAlignment="1" applyProtection="1">
      <alignment vertical="top" wrapText="1" shrinkToFit="1"/>
      <protection locked="0"/>
    </xf>
    <xf numFmtId="164" fontId="7" fillId="7" borderId="19" xfId="0" applyNumberFormat="1" applyFont="1" applyFill="1" applyBorder="1" applyAlignment="1" applyProtection="1">
      <alignment vertical="top" wrapText="1" shrinkToFit="1"/>
      <protection locked="0"/>
    </xf>
    <xf numFmtId="49" fontId="68" fillId="0" borderId="20" xfId="0" applyNumberFormat="1" applyFont="1" applyBorder="1" applyAlignment="1">
      <alignment horizontal="center" vertical="center"/>
    </xf>
    <xf numFmtId="49" fontId="7" fillId="7" borderId="11" xfId="0" applyNumberFormat="1" applyFont="1" applyFill="1" applyBorder="1" applyAlignment="1" applyProtection="1">
      <alignment vertical="top" wrapText="1"/>
      <protection locked="0"/>
    </xf>
    <xf numFmtId="49" fontId="7" fillId="7" borderId="21" xfId="0" applyNumberFormat="1" applyFont="1" applyFill="1" applyBorder="1" applyAlignment="1" applyProtection="1">
      <alignment vertical="top" wrapText="1"/>
      <protection locked="0"/>
    </xf>
    <xf numFmtId="14" fontId="7" fillId="7" borderId="21" xfId="0" applyNumberFormat="1" applyFont="1" applyFill="1" applyBorder="1" applyAlignment="1" applyProtection="1">
      <alignment vertical="top" wrapText="1"/>
      <protection locked="0"/>
    </xf>
    <xf numFmtId="164" fontId="7" fillId="7" borderId="21" xfId="0" applyNumberFormat="1" applyFont="1" applyFill="1" applyBorder="1" applyAlignment="1" applyProtection="1">
      <alignment vertical="top" wrapText="1"/>
      <protection locked="0"/>
    </xf>
    <xf numFmtId="14" fontId="7" fillId="7" borderId="11" xfId="0" applyNumberFormat="1" applyFont="1" applyFill="1" applyBorder="1" applyAlignment="1" applyProtection="1">
      <alignment vertical="top" wrapText="1"/>
      <protection locked="0"/>
    </xf>
    <xf numFmtId="164" fontId="7" fillId="7" borderId="11" xfId="0" applyNumberFormat="1" applyFont="1" applyFill="1" applyBorder="1" applyAlignment="1" applyProtection="1">
      <alignment vertical="top" wrapText="1"/>
      <protection locked="0"/>
    </xf>
    <xf numFmtId="3" fontId="7" fillId="35" borderId="0" xfId="0" applyNumberFormat="1" applyFont="1" applyFill="1" applyAlignment="1" applyProtection="1">
      <alignment vertical="center"/>
      <protection/>
    </xf>
    <xf numFmtId="0" fontId="7" fillId="35" borderId="0" xfId="0" applyFont="1" applyFill="1" applyAlignment="1" applyProtection="1">
      <alignment vertical="center"/>
      <protection/>
    </xf>
    <xf numFmtId="0" fontId="69" fillId="0" borderId="0" xfId="0" applyFont="1" applyAlignment="1" applyProtection="1">
      <alignment/>
      <protection locked="0"/>
    </xf>
    <xf numFmtId="0" fontId="6" fillId="0" borderId="16" xfId="0" applyFont="1" applyFill="1" applyBorder="1" applyAlignment="1">
      <alignment horizontal="center"/>
    </xf>
    <xf numFmtId="0" fontId="7" fillId="0" borderId="22" xfId="0" applyFont="1" applyBorder="1" applyAlignment="1">
      <alignment horizontal="left" vertical="center"/>
    </xf>
    <xf numFmtId="0" fontId="7" fillId="0" borderId="10" xfId="0" applyFont="1" applyBorder="1" applyAlignment="1">
      <alignment horizontal="left" vertical="center"/>
    </xf>
    <xf numFmtId="164" fontId="6" fillId="0" borderId="19" xfId="0" applyNumberFormat="1" applyFont="1" applyBorder="1" applyAlignment="1">
      <alignment vertical="center"/>
    </xf>
    <xf numFmtId="0" fontId="10" fillId="0" borderId="16" xfId="0" applyFont="1" applyFill="1" applyBorder="1" applyAlignment="1">
      <alignment horizontal="center"/>
    </xf>
    <xf numFmtId="0" fontId="6" fillId="0" borderId="13" xfId="0" applyFont="1" applyBorder="1" applyAlignment="1">
      <alignment horizontal="center" vertical="center"/>
    </xf>
    <xf numFmtId="164" fontId="6" fillId="7" borderId="11" xfId="0" applyNumberFormat="1" applyFont="1" applyFill="1" applyBorder="1" applyAlignment="1" applyProtection="1">
      <alignment vertical="center"/>
      <protection locked="0"/>
    </xf>
    <xf numFmtId="0" fontId="6" fillId="0" borderId="0" xfId="0" applyFont="1" applyAlignment="1">
      <alignment vertical="center"/>
    </xf>
    <xf numFmtId="0" fontId="15" fillId="0" borderId="0" xfId="0" applyFont="1" applyAlignment="1">
      <alignment vertical="center"/>
    </xf>
    <xf numFmtId="4" fontId="7" fillId="23" borderId="14" xfId="0" applyNumberFormat="1" applyFont="1" applyFill="1" applyBorder="1" applyAlignment="1" applyProtection="1">
      <alignment horizontal="center" vertical="center" wrapText="1"/>
      <protection/>
    </xf>
    <xf numFmtId="164" fontId="7" fillId="23" borderId="23" xfId="0" applyNumberFormat="1" applyFont="1" applyFill="1" applyBorder="1" applyAlignment="1" applyProtection="1">
      <alignment vertical="top" wrapText="1"/>
      <protection/>
    </xf>
    <xf numFmtId="164" fontId="7" fillId="23" borderId="24" xfId="0" applyNumberFormat="1" applyFont="1" applyFill="1" applyBorder="1" applyAlignment="1" applyProtection="1">
      <alignment vertical="top" wrapText="1"/>
      <protection/>
    </xf>
    <xf numFmtId="164" fontId="7" fillId="23" borderId="25" xfId="0" applyNumberFormat="1" applyFont="1" applyFill="1" applyBorder="1" applyAlignment="1" applyProtection="1">
      <alignment vertical="top" wrapText="1" shrinkToFit="1"/>
      <protection/>
    </xf>
    <xf numFmtId="0" fontId="7" fillId="0" borderId="17" xfId="0" applyFont="1" applyBorder="1" applyAlignment="1">
      <alignment horizontal="center" vertical="center" wrapText="1"/>
    </xf>
    <xf numFmtId="164" fontId="6" fillId="0" borderId="21" xfId="0" applyNumberFormat="1" applyFont="1" applyBorder="1" applyAlignment="1">
      <alignment vertical="center" wrapText="1"/>
    </xf>
    <xf numFmtId="164" fontId="6" fillId="23" borderId="26" xfId="0" applyNumberFormat="1" applyFont="1" applyFill="1" applyBorder="1" applyAlignment="1" applyProtection="1">
      <alignment horizontal="right" vertical="center" wrapText="1"/>
      <protection/>
    </xf>
    <xf numFmtId="164" fontId="6" fillId="23" borderId="23" xfId="0" applyNumberFormat="1" applyFont="1" applyFill="1" applyBorder="1" applyAlignment="1" applyProtection="1">
      <alignment horizontal="right" vertical="center" wrapText="1"/>
      <protection/>
    </xf>
    <xf numFmtId="164" fontId="6" fillId="23" borderId="24" xfId="0" applyNumberFormat="1" applyFont="1" applyFill="1" applyBorder="1" applyAlignment="1" applyProtection="1">
      <alignment horizontal="right" vertical="center"/>
      <protection/>
    </xf>
    <xf numFmtId="164" fontId="7" fillId="23" borderId="24" xfId="0" applyNumberFormat="1" applyFont="1" applyFill="1" applyBorder="1" applyAlignment="1" applyProtection="1">
      <alignment horizontal="right" vertical="center"/>
      <protection/>
    </xf>
    <xf numFmtId="164" fontId="7" fillId="23" borderId="25" xfId="0" applyNumberFormat="1" applyFont="1" applyFill="1" applyBorder="1" applyAlignment="1" applyProtection="1">
      <alignment horizontal="right" vertical="center"/>
      <protection/>
    </xf>
    <xf numFmtId="0" fontId="64" fillId="0" borderId="0" xfId="0" applyFont="1" applyAlignment="1">
      <alignment/>
    </xf>
    <xf numFmtId="0" fontId="7" fillId="0" borderId="22" xfId="0" applyFont="1" applyBorder="1" applyAlignment="1">
      <alignment vertical="center"/>
    </xf>
    <xf numFmtId="0" fontId="7" fillId="0" borderId="10" xfId="0" applyFont="1" applyBorder="1" applyAlignment="1">
      <alignment vertical="center"/>
    </xf>
    <xf numFmtId="164" fontId="6" fillId="0" borderId="11" xfId="0" applyNumberFormat="1" applyFont="1" applyBorder="1" applyAlignment="1">
      <alignment vertical="center"/>
    </xf>
    <xf numFmtId="164" fontId="6" fillId="0" borderId="27" xfId="0" applyNumberFormat="1" applyFont="1" applyFill="1" applyBorder="1" applyAlignment="1">
      <alignment horizontal="right" vertical="center" wrapText="1"/>
    </xf>
    <xf numFmtId="164" fontId="6" fillId="0" borderId="28" xfId="0" applyNumberFormat="1" applyFont="1" applyFill="1" applyBorder="1" applyAlignment="1">
      <alignment horizontal="right" vertical="center"/>
    </xf>
    <xf numFmtId="164" fontId="7" fillId="0" borderId="28" xfId="0" applyNumberFormat="1" applyFont="1" applyFill="1" applyBorder="1" applyAlignment="1">
      <alignment horizontal="right" vertical="center"/>
    </xf>
    <xf numFmtId="164" fontId="7" fillId="0" borderId="29" xfId="0" applyNumberFormat="1" applyFont="1" applyFill="1" applyBorder="1" applyAlignment="1">
      <alignment horizontal="right" vertical="center"/>
    </xf>
    <xf numFmtId="0" fontId="6" fillId="0" borderId="18" xfId="0" applyFont="1" applyBorder="1" applyAlignment="1">
      <alignment horizontal="center" vertical="center"/>
    </xf>
    <xf numFmtId="0" fontId="6" fillId="0" borderId="0" xfId="0" applyNumberFormat="1" applyFont="1" applyFill="1" applyBorder="1" applyAlignment="1">
      <alignment horizontal="left" vertical="center" wrapText="1"/>
    </xf>
    <xf numFmtId="0" fontId="70" fillId="0" borderId="0" xfId="0" applyFont="1" applyBorder="1" applyAlignment="1" applyProtection="1">
      <alignment horizontal="center" vertical="center"/>
      <protection locked="0"/>
    </xf>
    <xf numFmtId="0" fontId="23" fillId="34" borderId="0" xfId="0" applyFont="1" applyFill="1" applyAlignment="1">
      <alignment/>
    </xf>
    <xf numFmtId="0" fontId="22" fillId="34" borderId="0" xfId="0" applyFont="1" applyFill="1" applyAlignment="1">
      <alignment/>
    </xf>
    <xf numFmtId="0" fontId="23" fillId="34" borderId="0" xfId="0" applyFont="1" applyFill="1" applyAlignment="1">
      <alignment horizontal="center"/>
    </xf>
    <xf numFmtId="0" fontId="64" fillId="0" borderId="10" xfId="0" applyFont="1" applyFill="1" applyBorder="1" applyAlignment="1" applyProtection="1">
      <alignment horizontal="left" vertical="center"/>
      <protection locked="0"/>
    </xf>
    <xf numFmtId="0" fontId="4" fillId="7" borderId="30" xfId="0" applyFont="1" applyFill="1" applyBorder="1" applyAlignment="1" applyProtection="1">
      <alignment horizontal="center" vertical="center" wrapText="1"/>
      <protection locked="0"/>
    </xf>
    <xf numFmtId="4" fontId="23" fillId="7" borderId="11" xfId="0" applyNumberFormat="1" applyFont="1" applyFill="1" applyBorder="1" applyAlignment="1" applyProtection="1">
      <alignment vertical="center"/>
      <protection locked="0"/>
    </xf>
    <xf numFmtId="0" fontId="6" fillId="0" borderId="10" xfId="0" applyFont="1" applyFill="1" applyBorder="1" applyAlignment="1" applyProtection="1">
      <alignment vertical="center" wrapText="1"/>
      <protection/>
    </xf>
    <xf numFmtId="0" fontId="5" fillId="0" borderId="0" xfId="0" applyFont="1" applyBorder="1" applyAlignment="1">
      <alignment horizontal="left" vertical="center"/>
    </xf>
    <xf numFmtId="0" fontId="4" fillId="0" borderId="0" xfId="0" applyFont="1" applyBorder="1" applyAlignment="1">
      <alignment horizontal="left" vertical="center"/>
    </xf>
    <xf numFmtId="164" fontId="7" fillId="0" borderId="31" xfId="0" applyNumberFormat="1" applyFont="1" applyFill="1" applyBorder="1" applyAlignment="1" applyProtection="1">
      <alignment vertical="center" wrapText="1"/>
      <protection locked="0"/>
    </xf>
    <xf numFmtId="164" fontId="7" fillId="0" borderId="11" xfId="0" applyNumberFormat="1" applyFont="1" applyFill="1" applyBorder="1" applyAlignment="1" applyProtection="1">
      <alignment vertical="center"/>
      <protection locked="0"/>
    </xf>
    <xf numFmtId="164" fontId="7" fillId="36" borderId="11" xfId="0" applyNumberFormat="1" applyFont="1" applyFill="1" applyBorder="1" applyAlignment="1" applyProtection="1">
      <alignment vertical="center"/>
      <protection locked="0"/>
    </xf>
    <xf numFmtId="0" fontId="6" fillId="0" borderId="32" xfId="0" applyFont="1" applyBorder="1" applyAlignment="1">
      <alignment horizontal="left" vertical="center" wrapText="1"/>
    </xf>
    <xf numFmtId="0" fontId="6" fillId="0" borderId="10" xfId="0" applyFont="1" applyBorder="1" applyAlignment="1">
      <alignment horizontal="left" vertical="center"/>
    </xf>
    <xf numFmtId="0" fontId="6" fillId="0" borderId="33" xfId="0" applyFont="1" applyBorder="1" applyAlignment="1">
      <alignment horizontal="left" vertical="center"/>
    </xf>
    <xf numFmtId="49" fontId="7" fillId="0" borderId="0" xfId="0" applyNumberFormat="1" applyFont="1" applyAlignment="1">
      <alignment horizontal="center"/>
    </xf>
    <xf numFmtId="0" fontId="64" fillId="0" borderId="0" xfId="0" applyFont="1" applyFill="1" applyBorder="1" applyAlignment="1" applyProtection="1">
      <alignment horizontal="left" vertical="center"/>
      <protection locked="0"/>
    </xf>
    <xf numFmtId="49" fontId="7" fillId="7" borderId="31" xfId="0" applyNumberFormat="1" applyFont="1" applyFill="1" applyBorder="1" applyAlignment="1" applyProtection="1">
      <alignment vertical="top" wrapText="1"/>
      <protection locked="0"/>
    </xf>
    <xf numFmtId="49" fontId="7" fillId="7" borderId="0" xfId="0" applyNumberFormat="1" applyFont="1" applyFill="1" applyBorder="1" applyAlignment="1" applyProtection="1">
      <alignment horizontal="left"/>
      <protection locked="0"/>
    </xf>
    <xf numFmtId="14" fontId="7" fillId="7" borderId="15" xfId="0" applyNumberFormat="1" applyFont="1" applyFill="1" applyBorder="1" applyAlignment="1" applyProtection="1">
      <alignment horizontal="left"/>
      <protection locked="0"/>
    </xf>
    <xf numFmtId="14" fontId="7" fillId="7" borderId="0" xfId="0" applyNumberFormat="1" applyFont="1" applyFill="1" applyBorder="1" applyAlignment="1" applyProtection="1">
      <alignment horizontal="left"/>
      <protection locked="0"/>
    </xf>
    <xf numFmtId="49" fontId="18" fillId="0" borderId="20" xfId="0" applyNumberFormat="1" applyFont="1" applyBorder="1" applyAlignment="1">
      <alignment horizontal="center" vertical="center"/>
    </xf>
    <xf numFmtId="0" fontId="4" fillId="7" borderId="10" xfId="0" applyFont="1" applyFill="1" applyBorder="1" applyAlignment="1" applyProtection="1">
      <alignment horizontal="left" vertical="center" wrapText="1"/>
      <protection locked="0"/>
    </xf>
    <xf numFmtId="0" fontId="6" fillId="0" borderId="34"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6" fillId="7" borderId="10" xfId="0" applyFont="1" applyFill="1" applyBorder="1" applyAlignment="1" applyProtection="1">
      <alignment vertical="center" wrapText="1"/>
      <protection locked="0"/>
    </xf>
    <xf numFmtId="0" fontId="6" fillId="7" borderId="15" xfId="0" applyFont="1" applyFill="1" applyBorder="1" applyAlignment="1" applyProtection="1">
      <alignment vertical="center" wrapText="1"/>
      <protection locked="0"/>
    </xf>
    <xf numFmtId="0" fontId="23" fillId="0" borderId="0" xfId="0" applyFont="1" applyBorder="1" applyAlignment="1">
      <alignment horizontal="left" vertical="center"/>
    </xf>
    <xf numFmtId="49" fontId="4" fillId="0" borderId="0" xfId="0" applyNumberFormat="1" applyFont="1" applyAlignment="1">
      <alignment horizontal="left" vertical="center"/>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28" xfId="0" applyFont="1" applyBorder="1" applyAlignment="1">
      <alignment horizontal="left" vertical="center" wrapText="1"/>
    </xf>
    <xf numFmtId="0" fontId="7" fillId="7" borderId="10"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wrapText="1"/>
    </xf>
    <xf numFmtId="0" fontId="4" fillId="7" borderId="15" xfId="0" applyFont="1" applyFill="1" applyBorder="1" applyAlignment="1" applyProtection="1">
      <alignment vertical="center" wrapText="1"/>
      <protection locked="0"/>
    </xf>
    <xf numFmtId="0" fontId="4" fillId="7" borderId="0" xfId="0" applyFont="1" applyFill="1" applyBorder="1" applyAlignment="1" applyProtection="1">
      <alignment vertical="center" wrapText="1"/>
      <protection locked="0"/>
    </xf>
    <xf numFmtId="0" fontId="18" fillId="0" borderId="0" xfId="0" applyFont="1" applyBorder="1" applyAlignment="1">
      <alignment horizontal="center" vertical="center"/>
    </xf>
    <xf numFmtId="0" fontId="11" fillId="0" borderId="0" xfId="0" applyFont="1" applyFill="1" applyBorder="1" applyAlignment="1">
      <alignment horizontal="left" vertical="center" wrapText="1"/>
    </xf>
    <xf numFmtId="0" fontId="7" fillId="0" borderId="0" xfId="0" applyFont="1" applyAlignment="1">
      <alignment horizontal="right"/>
    </xf>
    <xf numFmtId="0" fontId="7" fillId="0" borderId="22" xfId="0" applyFont="1" applyBorder="1" applyAlignment="1">
      <alignment horizontal="left" vertical="center"/>
    </xf>
    <xf numFmtId="0" fontId="7" fillId="0" borderId="10" xfId="0" applyFont="1" applyBorder="1" applyAlignment="1">
      <alignment horizontal="left" vertical="center"/>
    </xf>
    <xf numFmtId="49" fontId="7" fillId="7" borderId="15" xfId="0" applyNumberFormat="1" applyFont="1" applyFill="1" applyBorder="1" applyAlignment="1" applyProtection="1">
      <alignment horizontal="left"/>
      <protection locked="0"/>
    </xf>
    <xf numFmtId="49" fontId="7" fillId="7" borderId="10" xfId="0" applyNumberFormat="1" applyFont="1" applyFill="1" applyBorder="1" applyAlignment="1" applyProtection="1">
      <alignment horizontal="left"/>
      <protection locked="0"/>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0" fillId="35" borderId="0" xfId="0" applyFont="1" applyFill="1" applyAlignment="1" applyProtection="1">
      <alignment horizontal="left" vertical="center" wrapText="1"/>
      <protection/>
    </xf>
    <xf numFmtId="0" fontId="7" fillId="0" borderId="0" xfId="0" applyFont="1" applyBorder="1" applyAlignment="1" applyProtection="1">
      <alignment horizontal="left" vertical="center"/>
      <protection/>
    </xf>
    <xf numFmtId="49" fontId="7" fillId="0" borderId="0" xfId="0" applyNumberFormat="1" applyFont="1" applyAlignment="1">
      <alignment horizontal="center"/>
    </xf>
    <xf numFmtId="0" fontId="7" fillId="0" borderId="0"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0" xfId="0" applyFont="1" applyAlignment="1" applyProtection="1">
      <alignment horizontal="center"/>
      <protection/>
    </xf>
    <xf numFmtId="14" fontId="7" fillId="7" borderId="10" xfId="0" applyNumberFormat="1" applyFont="1" applyFill="1" applyBorder="1" applyAlignment="1" applyProtection="1">
      <alignment horizontal="left"/>
      <protection locked="0"/>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F112"/>
  <sheetViews>
    <sheetView tabSelected="1" zoomScalePageLayoutView="0" workbookViewId="0" topLeftCell="A1">
      <selection activeCell="E14" sqref="E14:H14"/>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1</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100"/>
      <c r="D5" s="100"/>
      <c r="E5" s="128"/>
      <c r="F5" s="128"/>
      <c r="G5" s="128"/>
      <c r="H5" s="128"/>
      <c r="I5" s="129"/>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IČO :</v>
      </c>
      <c r="B6" s="121"/>
      <c r="C6" s="32"/>
      <c r="D6" s="36" t="s">
        <v>13</v>
      </c>
      <c r="E6" s="126"/>
      <c r="F6" s="126"/>
      <c r="G6" s="126"/>
      <c r="H6" s="98" t="s">
        <v>142</v>
      </c>
      <c r="I6" s="96"/>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c r="H7" s="119"/>
      <c r="I7" s="120"/>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2</v>
      </c>
      <c r="D8" s="22"/>
      <c r="E8" s="17"/>
      <c r="F8" s="17"/>
      <c r="G8" s="114"/>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6"/>
      <c r="C9" s="97"/>
      <c r="D9" s="41" t="s">
        <v>29</v>
      </c>
      <c r="E9" s="95"/>
      <c r="F9" s="108"/>
      <c r="G9" s="40" t="s">
        <v>18</v>
      </c>
      <c r="H9" s="7"/>
      <c r="I9" s="7"/>
      <c r="J9" s="3"/>
      <c r="K9" s="3"/>
      <c r="L9" s="3"/>
      <c r="M9" s="3"/>
      <c r="N9" s="3"/>
      <c r="O9" s="3"/>
      <c r="P9" s="3"/>
      <c r="Q9" s="3"/>
      <c r="R9" s="3"/>
      <c r="S9" s="3"/>
      <c r="T9" s="3"/>
      <c r="U9" s="3"/>
      <c r="V9" s="3"/>
      <c r="W9" s="3"/>
      <c r="X9" s="3"/>
      <c r="Y9" s="3"/>
      <c r="Z9" s="3"/>
      <c r="AA9" s="3"/>
      <c r="AB9" s="3"/>
      <c r="AC9" s="3"/>
      <c r="AD9" s="3"/>
      <c r="AE9" s="3"/>
      <c r="AF9" s="3"/>
    </row>
    <row r="10" ht="6" customHeight="1">
      <c r="D10" s="60">
        <v>1</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c r="C12" s="53"/>
      <c r="D12" s="54"/>
      <c r="E12" s="52"/>
      <c r="F12" s="109"/>
      <c r="G12" s="53"/>
      <c r="H12" s="55"/>
      <c r="I12" s="71"/>
    </row>
    <row r="13" spans="1:9" ht="15.75" customHeight="1">
      <c r="A13" s="45">
        <v>2</v>
      </c>
      <c r="B13" s="52"/>
      <c r="C13" s="52"/>
      <c r="D13" s="56"/>
      <c r="E13" s="52"/>
      <c r="F13" s="52"/>
      <c r="G13" s="52"/>
      <c r="H13" s="57"/>
      <c r="I13" s="72"/>
    </row>
    <row r="14" spans="1:9" ht="15.75" customHeight="1">
      <c r="A14" s="45">
        <v>3</v>
      </c>
      <c r="B14" s="52"/>
      <c r="C14" s="52"/>
      <c r="D14" s="56"/>
      <c r="E14" s="52"/>
      <c r="F14" s="52"/>
      <c r="G14" s="52"/>
      <c r="H14" s="57"/>
      <c r="I14" s="72"/>
    </row>
    <row r="15" spans="1:9" ht="15.75" customHeight="1">
      <c r="A15" s="45">
        <v>4</v>
      </c>
      <c r="B15" s="52"/>
      <c r="C15" s="52"/>
      <c r="D15" s="56"/>
      <c r="E15" s="52"/>
      <c r="F15" s="52"/>
      <c r="G15" s="52"/>
      <c r="H15" s="57"/>
      <c r="I15" s="72"/>
    </row>
    <row r="16" spans="1:9" ht="15.75" customHeight="1">
      <c r="A16" s="45">
        <v>5</v>
      </c>
      <c r="B16" s="52"/>
      <c r="C16" s="52"/>
      <c r="D16" s="56"/>
      <c r="E16" s="52"/>
      <c r="F16" s="52"/>
      <c r="G16" s="52"/>
      <c r="H16" s="57"/>
      <c r="I16" s="72"/>
    </row>
    <row r="17" spans="1:9" ht="12.75">
      <c r="A17" s="45">
        <v>6</v>
      </c>
      <c r="B17" s="52"/>
      <c r="C17" s="52"/>
      <c r="D17" s="56"/>
      <c r="E17" s="52"/>
      <c r="F17" s="52"/>
      <c r="G17" s="52"/>
      <c r="H17" s="57"/>
      <c r="I17" s="72"/>
    </row>
    <row r="18" spans="1:9" ht="12.75">
      <c r="A18" s="45">
        <v>7</v>
      </c>
      <c r="B18" s="52"/>
      <c r="C18" s="52"/>
      <c r="D18" s="56"/>
      <c r="E18" s="52"/>
      <c r="F18" s="52"/>
      <c r="G18" s="52"/>
      <c r="H18" s="57"/>
      <c r="I18" s="72"/>
    </row>
    <row r="19" spans="1:9" ht="12.75">
      <c r="A19" s="45">
        <v>8</v>
      </c>
      <c r="B19" s="52"/>
      <c r="C19" s="52"/>
      <c r="D19" s="56"/>
      <c r="E19" s="52"/>
      <c r="F19" s="52"/>
      <c r="G19" s="52"/>
      <c r="H19" s="57"/>
      <c r="I19" s="72"/>
    </row>
    <row r="20" spans="1:16" ht="12.75">
      <c r="A20" s="45">
        <v>9</v>
      </c>
      <c r="B20" s="52"/>
      <c r="C20" s="52"/>
      <c r="D20" s="56"/>
      <c r="E20" s="52"/>
      <c r="F20" s="52"/>
      <c r="G20" s="52"/>
      <c r="H20" s="57"/>
      <c r="I20" s="72"/>
      <c r="P20" s="27"/>
    </row>
    <row r="21" spans="1:9" ht="12.75">
      <c r="A21" s="45">
        <v>10</v>
      </c>
      <c r="B21" s="52"/>
      <c r="C21" s="52"/>
      <c r="D21" s="56"/>
      <c r="E21" s="52"/>
      <c r="F21" s="52"/>
      <c r="G21" s="52"/>
      <c r="H21" s="57"/>
      <c r="I21" s="72"/>
    </row>
    <row r="22" spans="1:9" ht="12.75">
      <c r="A22" s="45">
        <v>11</v>
      </c>
      <c r="B22" s="52"/>
      <c r="C22" s="52"/>
      <c r="D22" s="56"/>
      <c r="E22" s="52"/>
      <c r="F22" s="52"/>
      <c r="G22" s="52"/>
      <c r="H22" s="57"/>
      <c r="I22" s="72"/>
    </row>
    <row r="23" spans="1:9" ht="12.75">
      <c r="A23" s="45">
        <v>12</v>
      </c>
      <c r="B23" s="52"/>
      <c r="C23" s="52"/>
      <c r="D23" s="56"/>
      <c r="E23" s="52"/>
      <c r="F23" s="52"/>
      <c r="G23" s="52"/>
      <c r="H23" s="57"/>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15.75" customHeight="1">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0</v>
      </c>
      <c r="I33" s="76"/>
    </row>
    <row r="34" spans="1:9" s="2" customFormat="1" ht="18" customHeight="1">
      <c r="A34" s="9" t="s">
        <v>4</v>
      </c>
      <c r="B34" s="123" t="s">
        <v>129</v>
      </c>
      <c r="C34" s="124"/>
      <c r="D34" s="124"/>
      <c r="E34" s="124"/>
      <c r="F34" s="124"/>
      <c r="G34" s="125"/>
      <c r="H34" s="101"/>
      <c r="I34" s="77"/>
    </row>
    <row r="35" spans="1:12" s="68" customFormat="1" ht="18" customHeight="1">
      <c r="A35" s="66" t="s">
        <v>5</v>
      </c>
      <c r="B35" s="117" t="s">
        <v>15</v>
      </c>
      <c r="C35" s="118"/>
      <c r="D35" s="118"/>
      <c r="E35" s="118"/>
      <c r="F35" s="105"/>
      <c r="G35" s="86"/>
      <c r="H35" s="67"/>
      <c r="I35" s="78"/>
      <c r="L35" s="69"/>
    </row>
    <row r="36" spans="1:12" s="68" customFormat="1" ht="18" customHeight="1">
      <c r="A36" s="10" t="s">
        <v>6</v>
      </c>
      <c r="B36" s="82" t="s">
        <v>131</v>
      </c>
      <c r="C36" s="83"/>
      <c r="D36" s="83"/>
      <c r="E36" s="83"/>
      <c r="F36" s="83"/>
      <c r="G36" s="86"/>
      <c r="H36" s="102"/>
      <c r="I36" s="78"/>
      <c r="L36" s="69"/>
    </row>
    <row r="37" spans="1:9" s="68" customFormat="1" ht="18" customHeight="1">
      <c r="A37" s="66" t="s">
        <v>7</v>
      </c>
      <c r="B37" s="117" t="s">
        <v>133</v>
      </c>
      <c r="C37" s="118"/>
      <c r="D37" s="118"/>
      <c r="E37" s="118"/>
      <c r="F37" s="105"/>
      <c r="G37" s="86"/>
      <c r="H37" s="84">
        <f>MIN((H33+H34),(H35+H36))</f>
        <v>0</v>
      </c>
      <c r="I37" s="78"/>
    </row>
    <row r="38" spans="1:9" s="2" customFormat="1" ht="18" customHeight="1">
      <c r="A38" s="10" t="s">
        <v>126</v>
      </c>
      <c r="B38" s="62" t="s">
        <v>140</v>
      </c>
      <c r="C38" s="63"/>
      <c r="D38" s="63"/>
      <c r="E38" s="63"/>
      <c r="F38" s="63"/>
      <c r="G38" s="87"/>
      <c r="H38" s="8">
        <f>+H33+H34-H37</f>
        <v>0</v>
      </c>
      <c r="I38" s="79"/>
    </row>
    <row r="39" spans="1:9" s="2" customFormat="1" ht="18" customHeight="1">
      <c r="A39" s="10" t="s">
        <v>127</v>
      </c>
      <c r="B39" s="133" t="s">
        <v>16</v>
      </c>
      <c r="C39" s="134"/>
      <c r="D39" s="134"/>
      <c r="E39" s="134"/>
      <c r="F39" s="63"/>
      <c r="G39" s="87"/>
      <c r="H39" s="103"/>
      <c r="I39" s="79"/>
    </row>
    <row r="40" spans="1:9" s="2" customFormat="1" ht="18" customHeight="1">
      <c r="A40" s="89" t="s">
        <v>132</v>
      </c>
      <c r="B40" s="137" t="s">
        <v>17</v>
      </c>
      <c r="C40" s="138"/>
      <c r="D40" s="138"/>
      <c r="E40" s="138"/>
      <c r="F40" s="106"/>
      <c r="G40" s="88"/>
      <c r="H40" s="64">
        <f>+H37-H39</f>
        <v>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vyuctovanie.hraci@stz.sk. (Bez príloh - dokladov z vyúčtovania).</v>
      </c>
      <c r="B44" s="131"/>
      <c r="C44" s="131"/>
      <c r="D44" s="131"/>
      <c r="E44" s="131"/>
      <c r="F44" s="131"/>
      <c r="G44" s="131"/>
      <c r="H44" s="131"/>
      <c r="I44" s="131"/>
    </row>
    <row r="45" spans="1:9" ht="13.5" customHeight="1">
      <c r="A45" s="140" t="s">
        <v>65</v>
      </c>
      <c r="B45" s="140"/>
      <c r="C45" s="140"/>
      <c r="D45" s="140"/>
      <c r="E45" s="90">
        <f>IF(I6&lt;&gt;"",I6,"")</f>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2.75" hidden="1">
      <c r="D65" s="23">
        <v>6</v>
      </c>
      <c r="E65" s="24" t="s">
        <v>25</v>
      </c>
      <c r="F65" s="24"/>
      <c r="G65" s="20"/>
    </row>
    <row r="66" spans="4:7" ht="12.75" hidden="1">
      <c r="D66" s="23">
        <v>7</v>
      </c>
      <c r="E66" s="24" t="s">
        <v>24</v>
      </c>
      <c r="F66" s="24"/>
      <c r="G66" s="20"/>
    </row>
    <row r="67" spans="4:7" ht="12.75" hidden="1">
      <c r="D67" s="23">
        <v>8</v>
      </c>
      <c r="E67" s="24" t="s">
        <v>26</v>
      </c>
      <c r="F67" s="24"/>
      <c r="G67" s="20"/>
    </row>
    <row r="68" spans="4:7" ht="12.75" hidden="1">
      <c r="D68" s="23">
        <v>9</v>
      </c>
      <c r="E68" s="24" t="s">
        <v>56</v>
      </c>
      <c r="F68" s="24"/>
      <c r="G68" s="20"/>
    </row>
    <row r="69" spans="4:7" ht="12.75" hidden="1">
      <c r="D69" s="23">
        <v>10</v>
      </c>
      <c r="E69" s="24" t="s">
        <v>57</v>
      </c>
      <c r="F69" s="24"/>
      <c r="G69" s="20"/>
    </row>
    <row r="70" ht="12.75" hidden="1"/>
    <row r="71" ht="12.75" hidden="1"/>
    <row r="72" ht="12.75" hidden="1"/>
    <row r="73" ht="12.75" hidden="1"/>
    <row r="74" spans="4:6" ht="12.75" hidden="1">
      <c r="D74" s="28"/>
      <c r="E74" s="30" t="s">
        <v>30</v>
      </c>
      <c r="F74" s="30"/>
    </row>
    <row r="75" spans="4:6" ht="12.75" hidden="1">
      <c r="D75" s="29">
        <v>1</v>
      </c>
      <c r="E75" s="28"/>
      <c r="F75" s="28"/>
    </row>
    <row r="76" spans="4:6" ht="12.75" hidden="1">
      <c r="D76" s="29">
        <v>2</v>
      </c>
      <c r="E76" s="28" t="s">
        <v>46</v>
      </c>
      <c r="F76" s="28"/>
    </row>
    <row r="77" spans="4:6" ht="12.75" hidden="1">
      <c r="D77" s="29">
        <v>3</v>
      </c>
      <c r="E77" s="28" t="s">
        <v>31</v>
      </c>
      <c r="F77" s="28"/>
    </row>
    <row r="78" spans="4:6" ht="12.75" hidden="1">
      <c r="D78" s="29">
        <v>4</v>
      </c>
      <c r="E78" s="28" t="s">
        <v>32</v>
      </c>
      <c r="F78" s="28"/>
    </row>
    <row r="79" spans="4:6" ht="12.75" hidden="1">
      <c r="D79" s="29">
        <v>5</v>
      </c>
      <c r="E79" s="28" t="s">
        <v>33</v>
      </c>
      <c r="F79" s="28"/>
    </row>
    <row r="80" spans="4:6" ht="12.75" hidden="1">
      <c r="D80" s="29">
        <v>6</v>
      </c>
      <c r="E80" s="28" t="s">
        <v>34</v>
      </c>
      <c r="F80" s="28"/>
    </row>
    <row r="81" spans="4:6" ht="12.75" hidden="1">
      <c r="D81" s="29">
        <v>7</v>
      </c>
      <c r="E81" s="28" t="s">
        <v>35</v>
      </c>
      <c r="F81" s="28"/>
    </row>
    <row r="82" spans="4:6" ht="12.75" hidden="1">
      <c r="D82" s="29">
        <v>8</v>
      </c>
      <c r="E82" s="28" t="s">
        <v>36</v>
      </c>
      <c r="F82" s="28"/>
    </row>
    <row r="83" spans="4:6" ht="12.75" hidden="1">
      <c r="D83" s="29">
        <v>9</v>
      </c>
      <c r="E83" s="28" t="s">
        <v>37</v>
      </c>
      <c r="F83" s="28"/>
    </row>
    <row r="84" spans="4:6" ht="12.75" hidden="1">
      <c r="D84" s="29">
        <v>10</v>
      </c>
      <c r="E84" s="28" t="s">
        <v>38</v>
      </c>
      <c r="F84" s="28"/>
    </row>
    <row r="85" spans="4:6" ht="12.75" hidden="1">
      <c r="D85" s="29">
        <v>11</v>
      </c>
      <c r="E85" s="28" t="s">
        <v>39</v>
      </c>
      <c r="F85" s="28"/>
    </row>
    <row r="86" spans="4:6" ht="12.75" hidden="1">
      <c r="D86" s="29">
        <v>12</v>
      </c>
      <c r="E86" s="28" t="s">
        <v>58</v>
      </c>
      <c r="F86" s="28"/>
    </row>
    <row r="87" spans="4:6" ht="12.75" hidden="1">
      <c r="D87" s="29">
        <v>13</v>
      </c>
      <c r="E87" s="28" t="s">
        <v>59</v>
      </c>
      <c r="F87" s="28"/>
    </row>
    <row r="88" spans="4:6" ht="12.75" hidden="1">
      <c r="D88" s="29">
        <v>14</v>
      </c>
      <c r="E88" s="28" t="s">
        <v>60</v>
      </c>
      <c r="F88" s="28"/>
    </row>
    <row r="89" spans="4:6" ht="12.75" hidden="1">
      <c r="D89" s="29">
        <v>15</v>
      </c>
      <c r="E89" s="28" t="s">
        <v>40</v>
      </c>
      <c r="F89" s="28"/>
    </row>
    <row r="90" spans="4:6" ht="12.75" hidden="1">
      <c r="D90" s="29">
        <v>16</v>
      </c>
      <c r="E90" s="28" t="s">
        <v>41</v>
      </c>
      <c r="F90" s="28"/>
    </row>
    <row r="91" spans="4:6" ht="12.75" hidden="1">
      <c r="D91" s="29">
        <v>17</v>
      </c>
      <c r="E91" s="28" t="s">
        <v>42</v>
      </c>
      <c r="F91" s="28"/>
    </row>
    <row r="92" spans="4:6" ht="12.75" hidden="1">
      <c r="D92" s="29">
        <v>18</v>
      </c>
      <c r="E92" s="28" t="s">
        <v>43</v>
      </c>
      <c r="F92" s="28"/>
    </row>
    <row r="93" spans="4:6" ht="12.75" hidden="1">
      <c r="D93" s="29">
        <v>19</v>
      </c>
      <c r="E93" s="28" t="s">
        <v>47</v>
      </c>
      <c r="F93" s="28"/>
    </row>
    <row r="94" spans="4:6" ht="12.75" hidden="1">
      <c r="D94" s="29">
        <v>20</v>
      </c>
      <c r="E94" s="28" t="s">
        <v>48</v>
      </c>
      <c r="F94" s="28"/>
    </row>
    <row r="95" spans="4:6" ht="12.75" hidden="1">
      <c r="D95" s="29">
        <v>21</v>
      </c>
      <c r="E95" s="28" t="s">
        <v>49</v>
      </c>
      <c r="F95" s="28"/>
    </row>
    <row r="96" spans="4:6" ht="12.75" hidden="1">
      <c r="D96" s="29">
        <v>22</v>
      </c>
      <c r="E96" s="28" t="s">
        <v>50</v>
      </c>
      <c r="F96" s="28"/>
    </row>
    <row r="97" spans="4:6" ht="12.75" hidden="1">
      <c r="D97" s="29">
        <v>23</v>
      </c>
      <c r="E97" s="28" t="s">
        <v>51</v>
      </c>
      <c r="F97" s="28"/>
    </row>
    <row r="98" spans="4:6" ht="12.75" hidden="1">
      <c r="D98" s="29">
        <v>24</v>
      </c>
      <c r="E98" s="28" t="s">
        <v>52</v>
      </c>
      <c r="F98" s="28"/>
    </row>
    <row r="99" spans="4:6" ht="12.75" hidden="1">
      <c r="D99" s="29">
        <v>25</v>
      </c>
      <c r="E99" s="28" t="s">
        <v>53</v>
      </c>
      <c r="F99" s="28"/>
    </row>
    <row r="100" spans="4:6" ht="12.75" hidden="1">
      <c r="D100" s="29">
        <v>26</v>
      </c>
      <c r="E100" s="28" t="s">
        <v>44</v>
      </c>
      <c r="F100" s="28"/>
    </row>
    <row r="101" spans="4:6" ht="12.75" hidden="1">
      <c r="D101" s="29">
        <v>27</v>
      </c>
      <c r="E101" s="28" t="s">
        <v>45</v>
      </c>
      <c r="F101" s="28"/>
    </row>
    <row r="102" spans="4:6" ht="12.75" hidden="1">
      <c r="D102" s="29">
        <v>28</v>
      </c>
      <c r="E102" s="28" t="s">
        <v>61</v>
      </c>
      <c r="F102" s="28"/>
    </row>
    <row r="103" spans="4:6" ht="12.75" hidden="1">
      <c r="D103" s="29">
        <v>29</v>
      </c>
      <c r="E103" s="28" t="s">
        <v>62</v>
      </c>
      <c r="F103" s="28"/>
    </row>
    <row r="104" spans="4:6" ht="12.75" hidden="1">
      <c r="D104" s="29">
        <v>30</v>
      </c>
      <c r="E104" s="28"/>
      <c r="F104" s="28"/>
    </row>
    <row r="105" ht="12.75" hidden="1"/>
    <row r="106" ht="12.75" hidden="1"/>
    <row r="107" ht="12.75" hidden="1"/>
    <row r="108" spans="4:6" ht="15" hidden="1">
      <c r="D108" s="92"/>
      <c r="E108" s="93" t="s">
        <v>134</v>
      </c>
      <c r="F108" s="93"/>
    </row>
    <row r="109" spans="4:6" ht="15" hidden="1">
      <c r="D109" s="94">
        <v>1</v>
      </c>
      <c r="E109" s="92" t="s">
        <v>135</v>
      </c>
      <c r="F109" s="92"/>
    </row>
    <row r="110" spans="4:6" ht="15" hidden="1">
      <c r="D110" s="94">
        <v>2</v>
      </c>
      <c r="E110" s="92" t="s">
        <v>137</v>
      </c>
      <c r="F110" s="92"/>
    </row>
    <row r="111" spans="4:6" ht="15" hidden="1">
      <c r="D111" s="94">
        <v>3</v>
      </c>
      <c r="E111" s="92" t="s">
        <v>136</v>
      </c>
      <c r="F111" s="92"/>
    </row>
    <row r="112" spans="4:6" ht="15" hidden="1">
      <c r="D112" s="94">
        <v>4</v>
      </c>
      <c r="E112" s="92"/>
      <c r="F112" s="92"/>
    </row>
    <row r="113" ht="12.75" hidden="1"/>
  </sheetData>
  <sheetProtection password="C242" sheet="1" insertRows="0" deleteRows="0"/>
  <mergeCells count="32">
    <mergeCell ref="A53:E56"/>
    <mergeCell ref="G53:I55"/>
    <mergeCell ref="G56:I56"/>
    <mergeCell ref="G51:I51"/>
    <mergeCell ref="G52:I52"/>
    <mergeCell ref="C51:E52"/>
    <mergeCell ref="B40:E40"/>
    <mergeCell ref="A42:I42"/>
    <mergeCell ref="A45:D45"/>
    <mergeCell ref="A46:I46"/>
    <mergeCell ref="A7:E7"/>
    <mergeCell ref="A8:B8"/>
    <mergeCell ref="A43:I43"/>
    <mergeCell ref="E5:I5"/>
    <mergeCell ref="G4:I4"/>
    <mergeCell ref="A44:I44"/>
    <mergeCell ref="A51:B52"/>
    <mergeCell ref="A49:B50"/>
    <mergeCell ref="B39:E39"/>
    <mergeCell ref="C47:E48"/>
    <mergeCell ref="C49:E50"/>
    <mergeCell ref="A47:B48"/>
    <mergeCell ref="A1:H1"/>
    <mergeCell ref="G8:I8"/>
    <mergeCell ref="B33:E33"/>
    <mergeCell ref="B35:E35"/>
    <mergeCell ref="B37:E37"/>
    <mergeCell ref="G7:I7"/>
    <mergeCell ref="A6:B6"/>
    <mergeCell ref="A3:I3"/>
    <mergeCell ref="B34:G34"/>
    <mergeCell ref="E6:G6"/>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6"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F112"/>
  <sheetViews>
    <sheetView zoomScalePageLayoutView="0" workbookViewId="0" topLeftCell="A1">
      <selection activeCell="D4" sqref="D4"/>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t="s">
        <v>89</v>
      </c>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3</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99" t="s">
        <v>138</v>
      </c>
      <c r="D5" s="100"/>
      <c r="E5" s="128" t="s">
        <v>112</v>
      </c>
      <c r="F5" s="128"/>
      <c r="G5" s="128"/>
      <c r="H5" s="128"/>
      <c r="I5" s="128"/>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Dátum narodenia :</v>
      </c>
      <c r="B6" s="121"/>
      <c r="C6" s="32" t="s">
        <v>113</v>
      </c>
      <c r="D6" s="36" t="s">
        <v>13</v>
      </c>
      <c r="E6" s="126" t="s">
        <v>114</v>
      </c>
      <c r="F6" s="126"/>
      <c r="G6" s="126"/>
      <c r="H6" s="98" t="s">
        <v>142</v>
      </c>
      <c r="I6" s="96">
        <v>21792206</v>
      </c>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t="s">
        <v>115</v>
      </c>
      <c r="H7" s="119"/>
      <c r="I7" s="119"/>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2</v>
      </c>
      <c r="D8" s="22"/>
      <c r="E8" s="17"/>
      <c r="F8" s="17"/>
      <c r="G8" s="114"/>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6"/>
      <c r="C9" s="97">
        <v>4000</v>
      </c>
      <c r="D9" s="41" t="s">
        <v>29</v>
      </c>
      <c r="E9" s="95"/>
      <c r="F9" s="108"/>
      <c r="G9" s="40" t="s">
        <v>18</v>
      </c>
      <c r="H9" s="7">
        <v>42675</v>
      </c>
      <c r="I9" s="7">
        <v>42766</v>
      </c>
      <c r="J9" s="3"/>
      <c r="K9" s="3"/>
      <c r="L9" s="3"/>
      <c r="M9" s="3"/>
      <c r="N9" s="3"/>
      <c r="O9" s="3"/>
      <c r="P9" s="3"/>
      <c r="Q9" s="3"/>
      <c r="R9" s="3"/>
      <c r="S9" s="3"/>
      <c r="T9" s="3"/>
      <c r="U9" s="3"/>
      <c r="V9" s="3"/>
      <c r="W9" s="3"/>
      <c r="X9" s="3"/>
      <c r="Y9" s="3"/>
      <c r="Z9" s="3"/>
      <c r="AA9" s="3"/>
      <c r="AB9" s="3"/>
      <c r="AC9" s="3"/>
      <c r="AD9" s="3"/>
      <c r="AE9" s="3"/>
      <c r="AF9" s="3"/>
    </row>
    <row r="10" ht="6" customHeight="1">
      <c r="D10" s="60">
        <v>1</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c r="C12" s="53" t="s">
        <v>73</v>
      </c>
      <c r="D12" s="54">
        <v>42740</v>
      </c>
      <c r="E12" s="52" t="s">
        <v>74</v>
      </c>
      <c r="F12" s="109" t="s">
        <v>202</v>
      </c>
      <c r="G12" s="53" t="s">
        <v>75</v>
      </c>
      <c r="H12" s="55">
        <v>108</v>
      </c>
      <c r="I12" s="71"/>
    </row>
    <row r="13" spans="1:9" ht="15.75" customHeight="1">
      <c r="A13" s="45">
        <v>2</v>
      </c>
      <c r="B13" s="52"/>
      <c r="C13" s="52" t="s">
        <v>71</v>
      </c>
      <c r="D13" s="56">
        <v>42742</v>
      </c>
      <c r="E13" s="52" t="s">
        <v>69</v>
      </c>
      <c r="F13" s="52" t="s">
        <v>203</v>
      </c>
      <c r="G13" s="52" t="s">
        <v>122</v>
      </c>
      <c r="H13" s="57">
        <v>350</v>
      </c>
      <c r="I13" s="72"/>
    </row>
    <row r="14" spans="1:9" ht="30.75" customHeight="1">
      <c r="A14" s="45">
        <v>3</v>
      </c>
      <c r="B14" s="52"/>
      <c r="C14" s="52"/>
      <c r="D14" s="56">
        <v>42750</v>
      </c>
      <c r="E14" s="52" t="s">
        <v>146</v>
      </c>
      <c r="F14" s="52"/>
      <c r="G14" s="52" t="s">
        <v>112</v>
      </c>
      <c r="H14" s="57">
        <v>78.34</v>
      </c>
      <c r="I14" s="72"/>
    </row>
    <row r="15" spans="1:9" ht="15.75" customHeight="1">
      <c r="A15" s="45">
        <v>4</v>
      </c>
      <c r="B15" s="52"/>
      <c r="C15" s="52"/>
      <c r="D15" s="56">
        <v>42740</v>
      </c>
      <c r="E15" s="52" t="s">
        <v>120</v>
      </c>
      <c r="F15" s="52" t="s">
        <v>204</v>
      </c>
      <c r="G15" s="52" t="s">
        <v>92</v>
      </c>
      <c r="H15" s="57">
        <v>18</v>
      </c>
      <c r="I15" s="72"/>
    </row>
    <row r="16" spans="1:9" ht="15.75" customHeight="1">
      <c r="A16" s="45">
        <v>5</v>
      </c>
      <c r="B16" s="52"/>
      <c r="C16" s="52"/>
      <c r="D16" s="56">
        <v>42745</v>
      </c>
      <c r="E16" s="52" t="s">
        <v>121</v>
      </c>
      <c r="F16" s="52" t="s">
        <v>201</v>
      </c>
      <c r="G16" s="52" t="s">
        <v>103</v>
      </c>
      <c r="H16" s="57">
        <v>30</v>
      </c>
      <c r="I16" s="72"/>
    </row>
    <row r="17" spans="1:9" ht="25.5">
      <c r="A17" s="45">
        <v>6</v>
      </c>
      <c r="B17" s="52"/>
      <c r="C17" s="52" t="s">
        <v>105</v>
      </c>
      <c r="D17" s="56">
        <v>42750</v>
      </c>
      <c r="E17" s="52" t="s">
        <v>147</v>
      </c>
      <c r="F17" s="52" t="s">
        <v>205</v>
      </c>
      <c r="G17" s="52" t="s">
        <v>106</v>
      </c>
      <c r="H17" s="57">
        <v>110</v>
      </c>
      <c r="I17" s="72"/>
    </row>
    <row r="18" spans="1:9" ht="25.5">
      <c r="A18" s="45">
        <v>7</v>
      </c>
      <c r="B18" s="52"/>
      <c r="C18" s="52" t="s">
        <v>81</v>
      </c>
      <c r="D18" s="56">
        <v>42745</v>
      </c>
      <c r="E18" s="52" t="s">
        <v>116</v>
      </c>
      <c r="F18" s="52" t="s">
        <v>206</v>
      </c>
      <c r="G18" s="52" t="s">
        <v>117</v>
      </c>
      <c r="H18" s="57">
        <v>210.5</v>
      </c>
      <c r="I18" s="72"/>
    </row>
    <row r="19" spans="1:9" ht="25.5">
      <c r="A19" s="45">
        <v>8</v>
      </c>
      <c r="B19" s="52"/>
      <c r="C19" s="52" t="s">
        <v>148</v>
      </c>
      <c r="D19" s="56">
        <v>42750</v>
      </c>
      <c r="E19" s="52" t="s">
        <v>119</v>
      </c>
      <c r="F19" s="52" t="s">
        <v>204</v>
      </c>
      <c r="G19" s="52" t="s">
        <v>92</v>
      </c>
      <c r="H19" s="57">
        <v>80</v>
      </c>
      <c r="I19" s="72"/>
    </row>
    <row r="20" spans="1:9" ht="25.5">
      <c r="A20" s="45">
        <v>9</v>
      </c>
      <c r="B20" s="52"/>
      <c r="C20" s="52" t="s">
        <v>86</v>
      </c>
      <c r="D20" s="56">
        <v>42755</v>
      </c>
      <c r="E20" s="52" t="s">
        <v>118</v>
      </c>
      <c r="F20" s="52" t="s">
        <v>207</v>
      </c>
      <c r="G20" s="52" t="s">
        <v>88</v>
      </c>
      <c r="H20" s="57">
        <v>178</v>
      </c>
      <c r="I20" s="72"/>
    </row>
    <row r="21" spans="1:9" ht="12.75">
      <c r="A21" s="45">
        <v>10</v>
      </c>
      <c r="B21" s="52"/>
      <c r="C21" s="52"/>
      <c r="D21" s="56"/>
      <c r="E21" s="52"/>
      <c r="F21" s="52"/>
      <c r="G21" s="52"/>
      <c r="H21" s="57"/>
      <c r="I21" s="72"/>
    </row>
    <row r="22" spans="1:9" ht="12.75">
      <c r="A22" s="45">
        <v>11</v>
      </c>
      <c r="B22" s="52"/>
      <c r="C22" s="52"/>
      <c r="D22" s="56"/>
      <c r="E22" s="52"/>
      <c r="F22" s="52"/>
      <c r="G22" s="52"/>
      <c r="H22" s="57"/>
      <c r="I22" s="72"/>
    </row>
    <row r="23" spans="1:9" ht="12.75">
      <c r="A23" s="45">
        <v>12</v>
      </c>
      <c r="B23" s="52"/>
      <c r="C23" s="52"/>
      <c r="D23" s="56"/>
      <c r="E23" s="52"/>
      <c r="F23" s="52"/>
      <c r="G23" s="52"/>
      <c r="H23" s="57"/>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24">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1162.8400000000001</v>
      </c>
      <c r="I33" s="76"/>
    </row>
    <row r="34" spans="1:9" s="2" customFormat="1" ht="18" customHeight="1">
      <c r="A34" s="9" t="s">
        <v>4</v>
      </c>
      <c r="B34" s="123" t="s">
        <v>129</v>
      </c>
      <c r="C34" s="124"/>
      <c r="D34" s="124"/>
      <c r="E34" s="124"/>
      <c r="F34" s="124"/>
      <c r="G34" s="125"/>
      <c r="H34" s="101">
        <v>0</v>
      </c>
      <c r="I34" s="77"/>
    </row>
    <row r="35" spans="1:12" s="68" customFormat="1" ht="18" customHeight="1">
      <c r="A35" s="66" t="s">
        <v>5</v>
      </c>
      <c r="B35" s="117" t="s">
        <v>15</v>
      </c>
      <c r="C35" s="118"/>
      <c r="D35" s="118"/>
      <c r="E35" s="118"/>
      <c r="F35" s="105"/>
      <c r="G35" s="86"/>
      <c r="H35" s="67">
        <v>1000</v>
      </c>
      <c r="I35" s="78"/>
      <c r="L35" s="69"/>
    </row>
    <row r="36" spans="1:12" s="68" customFormat="1" ht="18" customHeight="1">
      <c r="A36" s="10" t="s">
        <v>6</v>
      </c>
      <c r="B36" s="82" t="s">
        <v>131</v>
      </c>
      <c r="C36" s="83"/>
      <c r="D36" s="83"/>
      <c r="E36" s="83"/>
      <c r="F36" s="83"/>
      <c r="G36" s="86"/>
      <c r="H36" s="102">
        <v>0</v>
      </c>
      <c r="I36" s="78"/>
      <c r="L36" s="69"/>
    </row>
    <row r="37" spans="1:9" s="68" customFormat="1" ht="18" customHeight="1">
      <c r="A37" s="66" t="s">
        <v>7</v>
      </c>
      <c r="B37" s="117" t="s">
        <v>133</v>
      </c>
      <c r="C37" s="118"/>
      <c r="D37" s="118"/>
      <c r="E37" s="118"/>
      <c r="F37" s="105"/>
      <c r="G37" s="86"/>
      <c r="H37" s="84">
        <f>MIN((H33+H34),(H35+H36))</f>
        <v>1000</v>
      </c>
      <c r="I37" s="78"/>
    </row>
    <row r="38" spans="1:9" s="2" customFormat="1" ht="18" customHeight="1">
      <c r="A38" s="10" t="s">
        <v>126</v>
      </c>
      <c r="B38" s="62" t="s">
        <v>140</v>
      </c>
      <c r="C38" s="63"/>
      <c r="D38" s="63"/>
      <c r="E38" s="63"/>
      <c r="F38" s="63"/>
      <c r="G38" s="87"/>
      <c r="H38" s="8">
        <f>+H33+H34-H37</f>
        <v>162.84000000000015</v>
      </c>
      <c r="I38" s="79"/>
    </row>
    <row r="39" spans="1:9" s="2" customFormat="1" ht="18" customHeight="1">
      <c r="A39" s="10" t="s">
        <v>127</v>
      </c>
      <c r="B39" s="133" t="s">
        <v>16</v>
      </c>
      <c r="C39" s="134"/>
      <c r="D39" s="134"/>
      <c r="E39" s="134"/>
      <c r="F39" s="63"/>
      <c r="G39" s="87"/>
      <c r="H39" s="103">
        <v>0</v>
      </c>
      <c r="I39" s="79"/>
    </row>
    <row r="40" spans="1:9" s="2" customFormat="1" ht="18" customHeight="1">
      <c r="A40" s="89" t="s">
        <v>132</v>
      </c>
      <c r="B40" s="137" t="s">
        <v>17</v>
      </c>
      <c r="C40" s="138"/>
      <c r="D40" s="138"/>
      <c r="E40" s="138"/>
      <c r="F40" s="106"/>
      <c r="G40" s="88"/>
      <c r="H40" s="64">
        <f>+H37-H39</f>
        <v>1000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vyuctovanie.hraci@stz.sk. (Bez príloh - dokladov z vyúčtovania).</v>
      </c>
      <c r="B44" s="131"/>
      <c r="C44" s="131"/>
      <c r="D44" s="131"/>
      <c r="E44" s="131"/>
      <c r="F44" s="131"/>
      <c r="G44" s="131"/>
      <c r="H44" s="131"/>
      <c r="I44" s="131"/>
    </row>
    <row r="45" spans="1:9" ht="13.5" customHeight="1">
      <c r="A45" s="140" t="s">
        <v>65</v>
      </c>
      <c r="B45" s="140"/>
      <c r="C45" s="140"/>
      <c r="D45" s="140"/>
      <c r="E45" s="90">
        <f>IF(I6&lt;&gt;"",I6,"")</f>
        <v>21792206</v>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t="s">
        <v>78</v>
      </c>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t="s">
        <v>141</v>
      </c>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v>43156</v>
      </c>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2.75" hidden="1">
      <c r="D65" s="23">
        <v>6</v>
      </c>
      <c r="E65" s="24" t="s">
        <v>25</v>
      </c>
      <c r="F65" s="24"/>
      <c r="G65" s="20"/>
    </row>
    <row r="66" spans="4:7" ht="12.75" hidden="1">
      <c r="D66" s="23">
        <v>7</v>
      </c>
      <c r="E66" s="24" t="s">
        <v>24</v>
      </c>
      <c r="F66" s="24"/>
      <c r="G66" s="20"/>
    </row>
    <row r="67" spans="4:7" ht="12.75" hidden="1">
      <c r="D67" s="23">
        <v>8</v>
      </c>
      <c r="E67" s="24" t="s">
        <v>26</v>
      </c>
      <c r="F67" s="24"/>
      <c r="G67" s="20"/>
    </row>
    <row r="68" spans="4:7" ht="12.75" hidden="1">
      <c r="D68" s="23">
        <v>9</v>
      </c>
      <c r="E68" s="24" t="s">
        <v>56</v>
      </c>
      <c r="F68" s="24"/>
      <c r="G68" s="20"/>
    </row>
    <row r="69" spans="4:7" ht="12.75" hidden="1">
      <c r="D69" s="23">
        <v>10</v>
      </c>
      <c r="E69" s="24" t="s">
        <v>57</v>
      </c>
      <c r="F69" s="24"/>
      <c r="G69" s="20"/>
    </row>
    <row r="70" ht="12.75" hidden="1"/>
    <row r="71" ht="12.75" hidden="1"/>
    <row r="72" ht="12.75" hidden="1"/>
    <row r="73" ht="12.75" hidden="1"/>
    <row r="74" spans="4:6" ht="12.75" hidden="1">
      <c r="D74" s="28"/>
      <c r="E74" s="30" t="s">
        <v>30</v>
      </c>
      <c r="F74" s="30"/>
    </row>
    <row r="75" spans="4:6" ht="12.75" hidden="1">
      <c r="D75" s="29">
        <v>1</v>
      </c>
      <c r="E75" s="28"/>
      <c r="F75" s="28"/>
    </row>
    <row r="76" spans="4:6" ht="12.75" hidden="1">
      <c r="D76" s="29">
        <v>2</v>
      </c>
      <c r="E76" s="28" t="s">
        <v>46</v>
      </c>
      <c r="F76" s="28"/>
    </row>
    <row r="77" spans="4:6" ht="12.75" hidden="1">
      <c r="D77" s="29">
        <v>3</v>
      </c>
      <c r="E77" s="28" t="s">
        <v>31</v>
      </c>
      <c r="F77" s="28"/>
    </row>
    <row r="78" spans="4:6" ht="12.75" hidden="1">
      <c r="D78" s="29">
        <v>4</v>
      </c>
      <c r="E78" s="28" t="s">
        <v>32</v>
      </c>
      <c r="F78" s="28"/>
    </row>
    <row r="79" spans="4:6" ht="12.75" hidden="1">
      <c r="D79" s="29">
        <v>5</v>
      </c>
      <c r="E79" s="28" t="s">
        <v>33</v>
      </c>
      <c r="F79" s="28"/>
    </row>
    <row r="80" spans="4:6" ht="12.75" hidden="1">
      <c r="D80" s="29">
        <v>6</v>
      </c>
      <c r="E80" s="28" t="s">
        <v>34</v>
      </c>
      <c r="F80" s="28"/>
    </row>
    <row r="81" spans="4:6" ht="12.75" hidden="1">
      <c r="D81" s="29">
        <v>7</v>
      </c>
      <c r="E81" s="28" t="s">
        <v>35</v>
      </c>
      <c r="F81" s="28"/>
    </row>
    <row r="82" spans="4:6" ht="12.75" hidden="1">
      <c r="D82" s="29">
        <v>8</v>
      </c>
      <c r="E82" s="28" t="s">
        <v>36</v>
      </c>
      <c r="F82" s="28"/>
    </row>
    <row r="83" spans="4:6" ht="12.75" hidden="1">
      <c r="D83" s="29">
        <v>9</v>
      </c>
      <c r="E83" s="28" t="s">
        <v>37</v>
      </c>
      <c r="F83" s="28"/>
    </row>
    <row r="84" spans="4:6" ht="12.75" hidden="1">
      <c r="D84" s="29">
        <v>10</v>
      </c>
      <c r="E84" s="28" t="s">
        <v>38</v>
      </c>
      <c r="F84" s="28"/>
    </row>
    <row r="85" spans="4:6" ht="12.75" hidden="1">
      <c r="D85" s="29">
        <v>11</v>
      </c>
      <c r="E85" s="28" t="s">
        <v>39</v>
      </c>
      <c r="F85" s="28"/>
    </row>
    <row r="86" spans="4:6" ht="12.75" hidden="1">
      <c r="D86" s="29">
        <v>12</v>
      </c>
      <c r="E86" s="28" t="s">
        <v>58</v>
      </c>
      <c r="F86" s="28"/>
    </row>
    <row r="87" spans="4:6" ht="12.75" hidden="1">
      <c r="D87" s="29">
        <v>13</v>
      </c>
      <c r="E87" s="28" t="s">
        <v>59</v>
      </c>
      <c r="F87" s="28"/>
    </row>
    <row r="88" spans="4:6" ht="12.75" hidden="1">
      <c r="D88" s="29">
        <v>14</v>
      </c>
      <c r="E88" s="28" t="s">
        <v>60</v>
      </c>
      <c r="F88" s="28"/>
    </row>
    <row r="89" spans="4:6" ht="12.75" hidden="1">
      <c r="D89" s="29">
        <v>15</v>
      </c>
      <c r="E89" s="28" t="s">
        <v>40</v>
      </c>
      <c r="F89" s="28"/>
    </row>
    <row r="90" spans="4:6" ht="12.75" hidden="1">
      <c r="D90" s="29">
        <v>16</v>
      </c>
      <c r="E90" s="28" t="s">
        <v>41</v>
      </c>
      <c r="F90" s="28"/>
    </row>
    <row r="91" spans="4:6" ht="12.75" hidden="1">
      <c r="D91" s="29">
        <v>17</v>
      </c>
      <c r="E91" s="28" t="s">
        <v>42</v>
      </c>
      <c r="F91" s="28"/>
    </row>
    <row r="92" spans="4:6" ht="12.75" hidden="1">
      <c r="D92" s="29">
        <v>18</v>
      </c>
      <c r="E92" s="28" t="s">
        <v>43</v>
      </c>
      <c r="F92" s="28"/>
    </row>
    <row r="93" spans="4:6" ht="12.75" hidden="1">
      <c r="D93" s="29">
        <v>19</v>
      </c>
      <c r="E93" s="28" t="s">
        <v>47</v>
      </c>
      <c r="F93" s="28"/>
    </row>
    <row r="94" spans="4:6" ht="12.75" hidden="1">
      <c r="D94" s="29">
        <v>20</v>
      </c>
      <c r="E94" s="28" t="s">
        <v>48</v>
      </c>
      <c r="F94" s="28"/>
    </row>
    <row r="95" spans="4:6" ht="12.75" hidden="1">
      <c r="D95" s="29">
        <v>21</v>
      </c>
      <c r="E95" s="28" t="s">
        <v>49</v>
      </c>
      <c r="F95" s="28"/>
    </row>
    <row r="96" spans="4:6" ht="12.75" hidden="1">
      <c r="D96" s="29">
        <v>22</v>
      </c>
      <c r="E96" s="28" t="s">
        <v>50</v>
      </c>
      <c r="F96" s="28"/>
    </row>
    <row r="97" spans="4:6" ht="12.75" hidden="1">
      <c r="D97" s="29">
        <v>23</v>
      </c>
      <c r="E97" s="28" t="s">
        <v>51</v>
      </c>
      <c r="F97" s="28"/>
    </row>
    <row r="98" spans="4:6" ht="12.75" hidden="1">
      <c r="D98" s="29">
        <v>24</v>
      </c>
      <c r="E98" s="28" t="s">
        <v>52</v>
      </c>
      <c r="F98" s="28"/>
    </row>
    <row r="99" spans="4:6" ht="12.75" hidden="1">
      <c r="D99" s="29">
        <v>25</v>
      </c>
      <c r="E99" s="28" t="s">
        <v>53</v>
      </c>
      <c r="F99" s="28"/>
    </row>
    <row r="100" spans="4:6" ht="12.75" hidden="1">
      <c r="D100" s="29">
        <v>26</v>
      </c>
      <c r="E100" s="28" t="s">
        <v>44</v>
      </c>
      <c r="F100" s="28"/>
    </row>
    <row r="101" spans="4:6" ht="12.75" hidden="1">
      <c r="D101" s="29">
        <v>27</v>
      </c>
      <c r="E101" s="28" t="s">
        <v>45</v>
      </c>
      <c r="F101" s="28"/>
    </row>
    <row r="102" spans="4:6" ht="12.75" hidden="1">
      <c r="D102" s="29">
        <v>28</v>
      </c>
      <c r="E102" s="28" t="s">
        <v>61</v>
      </c>
      <c r="F102" s="28"/>
    </row>
    <row r="103" spans="4:6" ht="12.75" hidden="1">
      <c r="D103" s="29">
        <v>29</v>
      </c>
      <c r="E103" s="28" t="s">
        <v>62</v>
      </c>
      <c r="F103" s="28"/>
    </row>
    <row r="104" spans="4:6" ht="12.75" hidden="1">
      <c r="D104" s="29">
        <v>30</v>
      </c>
      <c r="E104" s="28"/>
      <c r="F104" s="28"/>
    </row>
    <row r="105" ht="12.75" hidden="1"/>
    <row r="106" ht="12.75" hidden="1"/>
    <row r="107" ht="12.75" hidden="1"/>
    <row r="108" spans="4:6" ht="15" hidden="1">
      <c r="D108" s="92"/>
      <c r="E108" s="93" t="s">
        <v>134</v>
      </c>
      <c r="F108" s="93"/>
    </row>
    <row r="109" spans="4:6" ht="15" hidden="1">
      <c r="D109" s="94">
        <v>1</v>
      </c>
      <c r="E109" s="92" t="s">
        <v>135</v>
      </c>
      <c r="F109" s="92"/>
    </row>
    <row r="110" spans="4:6" ht="15" hidden="1">
      <c r="D110" s="94">
        <v>2</v>
      </c>
      <c r="E110" s="92" t="s">
        <v>137</v>
      </c>
      <c r="F110" s="92"/>
    </row>
    <row r="111" spans="4:6" ht="15" hidden="1">
      <c r="D111" s="94">
        <v>3</v>
      </c>
      <c r="E111" s="92" t="s">
        <v>136</v>
      </c>
      <c r="F111" s="92"/>
    </row>
    <row r="112" spans="4:6" ht="15" hidden="1">
      <c r="D112" s="94">
        <v>4</v>
      </c>
      <c r="E112" s="92"/>
      <c r="F112" s="92"/>
    </row>
    <row r="113" ht="12.75" hidden="1"/>
  </sheetData>
  <sheetProtection password="C242" sheet="1" insertRows="0" deleteRows="0" selectLockedCells="1"/>
  <mergeCells count="32">
    <mergeCell ref="A7:E7"/>
    <mergeCell ref="G7:I7"/>
    <mergeCell ref="A8:B8"/>
    <mergeCell ref="G8:I8"/>
    <mergeCell ref="B33:E33"/>
    <mergeCell ref="A46:I46"/>
    <mergeCell ref="A47:B48"/>
    <mergeCell ref="C47:E48"/>
    <mergeCell ref="A1:H1"/>
    <mergeCell ref="B34:G34"/>
    <mergeCell ref="A3:I3"/>
    <mergeCell ref="G4:I4"/>
    <mergeCell ref="E5:I5"/>
    <mergeCell ref="A6:B6"/>
    <mergeCell ref="E6:G6"/>
    <mergeCell ref="A49:B50"/>
    <mergeCell ref="C49:E50"/>
    <mergeCell ref="B35:E35"/>
    <mergeCell ref="B37:E37"/>
    <mergeCell ref="B39:E39"/>
    <mergeCell ref="B40:E40"/>
    <mergeCell ref="A42:I42"/>
    <mergeCell ref="A43:I43"/>
    <mergeCell ref="A44:I44"/>
    <mergeCell ref="A45:D45"/>
    <mergeCell ref="A51:B52"/>
    <mergeCell ref="C51:E52"/>
    <mergeCell ref="G51:I51"/>
    <mergeCell ref="G52:I52"/>
    <mergeCell ref="A53:E56"/>
    <mergeCell ref="G53:I55"/>
    <mergeCell ref="G56:I56"/>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6"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112"/>
  <sheetViews>
    <sheetView zoomScalePageLayoutView="0" workbookViewId="0" topLeftCell="A1">
      <selection activeCell="D4" sqref="D4"/>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t="s">
        <v>89</v>
      </c>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1</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99" t="s">
        <v>138</v>
      </c>
      <c r="D5" s="100"/>
      <c r="E5" s="128" t="s">
        <v>76</v>
      </c>
      <c r="F5" s="128"/>
      <c r="G5" s="128"/>
      <c r="H5" s="128"/>
      <c r="I5" s="128"/>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IČO :</v>
      </c>
      <c r="B6" s="121"/>
      <c r="C6" s="32" t="s">
        <v>124</v>
      </c>
      <c r="D6" s="36" t="s">
        <v>13</v>
      </c>
      <c r="E6" s="126" t="s">
        <v>144</v>
      </c>
      <c r="F6" s="126"/>
      <c r="G6" s="126"/>
      <c r="H6" s="98" t="s">
        <v>142</v>
      </c>
      <c r="I6" s="96">
        <v>21792206</v>
      </c>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t="s">
        <v>77</v>
      </c>
      <c r="H7" s="119"/>
      <c r="I7" s="119"/>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2</v>
      </c>
      <c r="D8" s="22"/>
      <c r="E8" s="17"/>
      <c r="F8" s="17"/>
      <c r="G8" s="114" t="s">
        <v>187</v>
      </c>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6"/>
      <c r="C9" s="97">
        <v>4000</v>
      </c>
      <c r="D9" s="41" t="s">
        <v>29</v>
      </c>
      <c r="E9" s="95"/>
      <c r="F9" s="108"/>
      <c r="G9" s="40" t="s">
        <v>18</v>
      </c>
      <c r="H9" s="7">
        <v>42675</v>
      </c>
      <c r="I9" s="7">
        <v>42766</v>
      </c>
      <c r="J9" s="3"/>
      <c r="K9" s="3"/>
      <c r="L9" s="3"/>
      <c r="M9" s="3"/>
      <c r="N9" s="3"/>
      <c r="O9" s="3"/>
      <c r="P9" s="3"/>
      <c r="Q9" s="3"/>
      <c r="R9" s="3"/>
      <c r="S9" s="3"/>
      <c r="T9" s="3"/>
      <c r="U9" s="3"/>
      <c r="V9" s="3"/>
      <c r="W9" s="3"/>
      <c r="X9" s="3"/>
      <c r="Y9" s="3"/>
      <c r="Z9" s="3"/>
      <c r="AA9" s="3"/>
      <c r="AB9" s="3"/>
      <c r="AC9" s="3"/>
      <c r="AD9" s="3"/>
      <c r="AE9" s="3"/>
      <c r="AF9" s="3"/>
    </row>
    <row r="10" ht="6" customHeight="1">
      <c r="D10" s="60">
        <v>26</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t="s">
        <v>188</v>
      </c>
      <c r="C12" s="53" t="s">
        <v>73</v>
      </c>
      <c r="D12" s="54">
        <v>42740</v>
      </c>
      <c r="E12" s="52" t="s">
        <v>74</v>
      </c>
      <c r="F12" s="109" t="s">
        <v>202</v>
      </c>
      <c r="G12" s="53" t="s">
        <v>75</v>
      </c>
      <c r="H12" s="55">
        <v>108</v>
      </c>
      <c r="I12" s="71"/>
    </row>
    <row r="13" spans="1:9" ht="15.75" customHeight="1">
      <c r="A13" s="45">
        <v>2</v>
      </c>
      <c r="B13" s="52" t="s">
        <v>189</v>
      </c>
      <c r="C13" s="52" t="s">
        <v>71</v>
      </c>
      <c r="D13" s="56">
        <v>42742</v>
      </c>
      <c r="E13" s="52" t="s">
        <v>69</v>
      </c>
      <c r="F13" s="52" t="s">
        <v>203</v>
      </c>
      <c r="G13" s="52" t="s">
        <v>122</v>
      </c>
      <c r="H13" s="57">
        <v>350</v>
      </c>
      <c r="I13" s="72"/>
    </row>
    <row r="14" spans="1:9" ht="30.75" customHeight="1">
      <c r="A14" s="45">
        <v>3</v>
      </c>
      <c r="B14" s="52" t="s">
        <v>191</v>
      </c>
      <c r="C14" s="52"/>
      <c r="D14" s="56">
        <v>42750</v>
      </c>
      <c r="E14" s="52" t="s">
        <v>146</v>
      </c>
      <c r="F14" s="52"/>
      <c r="G14" s="52" t="s">
        <v>112</v>
      </c>
      <c r="H14" s="57">
        <v>78.34</v>
      </c>
      <c r="I14" s="72"/>
    </row>
    <row r="15" spans="1:9" ht="15.75" customHeight="1">
      <c r="A15" s="45">
        <v>4</v>
      </c>
      <c r="B15" s="52" t="s">
        <v>192</v>
      </c>
      <c r="C15" s="52"/>
      <c r="D15" s="56">
        <v>42740</v>
      </c>
      <c r="E15" s="52" t="s">
        <v>120</v>
      </c>
      <c r="F15" s="52" t="s">
        <v>204</v>
      </c>
      <c r="G15" s="52" t="s">
        <v>92</v>
      </c>
      <c r="H15" s="57">
        <v>18</v>
      </c>
      <c r="I15" s="72"/>
    </row>
    <row r="16" spans="1:9" ht="15.75" customHeight="1">
      <c r="A16" s="45">
        <v>5</v>
      </c>
      <c r="B16" s="52" t="s">
        <v>193</v>
      </c>
      <c r="C16" s="52"/>
      <c r="D16" s="56">
        <v>42745</v>
      </c>
      <c r="E16" s="52" t="s">
        <v>121</v>
      </c>
      <c r="F16" s="52" t="s">
        <v>201</v>
      </c>
      <c r="G16" s="52" t="s">
        <v>103</v>
      </c>
      <c r="H16" s="57">
        <v>30</v>
      </c>
      <c r="I16" s="72"/>
    </row>
    <row r="17" spans="1:9" ht="25.5">
      <c r="A17" s="45">
        <v>6</v>
      </c>
      <c r="B17" s="52" t="s">
        <v>194</v>
      </c>
      <c r="C17" s="52" t="s">
        <v>105</v>
      </c>
      <c r="D17" s="56">
        <v>42750</v>
      </c>
      <c r="E17" s="52" t="s">
        <v>147</v>
      </c>
      <c r="F17" s="52" t="s">
        <v>205</v>
      </c>
      <c r="G17" s="52" t="s">
        <v>106</v>
      </c>
      <c r="H17" s="57">
        <v>110</v>
      </c>
      <c r="I17" s="72"/>
    </row>
    <row r="18" spans="1:9" ht="25.5">
      <c r="A18" s="45">
        <v>7</v>
      </c>
      <c r="B18" s="52" t="s">
        <v>190</v>
      </c>
      <c r="C18" s="52"/>
      <c r="D18" s="56">
        <v>42745</v>
      </c>
      <c r="E18" s="52" t="s">
        <v>116</v>
      </c>
      <c r="F18" s="52" t="s">
        <v>206</v>
      </c>
      <c r="G18" s="52" t="s">
        <v>117</v>
      </c>
      <c r="H18" s="57">
        <v>210.5</v>
      </c>
      <c r="I18" s="72"/>
    </row>
    <row r="19" spans="1:9" ht="25.5">
      <c r="A19" s="45">
        <v>8</v>
      </c>
      <c r="B19" s="52" t="s">
        <v>195</v>
      </c>
      <c r="C19" s="52" t="s">
        <v>148</v>
      </c>
      <c r="D19" s="56">
        <v>42750</v>
      </c>
      <c r="E19" s="52" t="s">
        <v>119</v>
      </c>
      <c r="F19" s="52" t="s">
        <v>204</v>
      </c>
      <c r="G19" s="52" t="s">
        <v>92</v>
      </c>
      <c r="H19" s="57">
        <v>80</v>
      </c>
      <c r="I19" s="72"/>
    </row>
    <row r="20" spans="1:9" ht="25.5">
      <c r="A20" s="45">
        <v>9</v>
      </c>
      <c r="B20" s="52" t="s">
        <v>196</v>
      </c>
      <c r="C20" s="52" t="s">
        <v>86</v>
      </c>
      <c r="D20" s="56">
        <v>42755</v>
      </c>
      <c r="E20" s="52" t="s">
        <v>118</v>
      </c>
      <c r="F20" s="52" t="s">
        <v>207</v>
      </c>
      <c r="G20" s="52" t="s">
        <v>88</v>
      </c>
      <c r="H20" s="57">
        <v>178</v>
      </c>
      <c r="I20" s="72"/>
    </row>
    <row r="21" spans="1:9" ht="12.75">
      <c r="A21" s="45">
        <v>10</v>
      </c>
      <c r="B21" s="52"/>
      <c r="C21" s="52"/>
      <c r="D21" s="56"/>
      <c r="E21" s="52"/>
      <c r="F21" s="52"/>
      <c r="G21" s="52"/>
      <c r="H21" s="57"/>
      <c r="I21" s="72"/>
    </row>
    <row r="22" spans="1:9" ht="12.75">
      <c r="A22" s="45">
        <v>11</v>
      </c>
      <c r="B22" s="52"/>
      <c r="C22" s="52"/>
      <c r="D22" s="56"/>
      <c r="E22" s="52"/>
      <c r="F22" s="52"/>
      <c r="G22" s="52"/>
      <c r="H22" s="57"/>
      <c r="I22" s="72"/>
    </row>
    <row r="23" spans="1:9" ht="12.75">
      <c r="A23" s="45">
        <v>12</v>
      </c>
      <c r="B23" s="52"/>
      <c r="C23" s="52"/>
      <c r="D23" s="56"/>
      <c r="E23" s="52"/>
      <c r="F23" s="52"/>
      <c r="G23" s="52"/>
      <c r="H23" s="57"/>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24">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1162.8400000000001</v>
      </c>
      <c r="I33" s="76"/>
    </row>
    <row r="34" spans="1:9" s="2" customFormat="1" ht="18" customHeight="1">
      <c r="A34" s="9" t="s">
        <v>4</v>
      </c>
      <c r="B34" s="123" t="s">
        <v>129</v>
      </c>
      <c r="C34" s="124"/>
      <c r="D34" s="124"/>
      <c r="E34" s="124"/>
      <c r="F34" s="124"/>
      <c r="G34" s="125"/>
      <c r="H34" s="101">
        <v>0</v>
      </c>
      <c r="I34" s="77"/>
    </row>
    <row r="35" spans="1:12" s="68" customFormat="1" ht="18" customHeight="1">
      <c r="A35" s="66" t="s">
        <v>5</v>
      </c>
      <c r="B35" s="117" t="s">
        <v>15</v>
      </c>
      <c r="C35" s="118"/>
      <c r="D35" s="118"/>
      <c r="E35" s="118"/>
      <c r="F35" s="105"/>
      <c r="G35" s="86"/>
      <c r="H35" s="67">
        <v>1000</v>
      </c>
      <c r="I35" s="78"/>
      <c r="L35" s="69"/>
    </row>
    <row r="36" spans="1:12" s="68" customFormat="1" ht="18" customHeight="1">
      <c r="A36" s="10" t="s">
        <v>6</v>
      </c>
      <c r="B36" s="82" t="s">
        <v>131</v>
      </c>
      <c r="C36" s="83"/>
      <c r="D36" s="83"/>
      <c r="E36" s="83"/>
      <c r="F36" s="83"/>
      <c r="G36" s="86"/>
      <c r="H36" s="102">
        <v>0</v>
      </c>
      <c r="I36" s="78"/>
      <c r="L36" s="69"/>
    </row>
    <row r="37" spans="1:9" s="68" customFormat="1" ht="18" customHeight="1">
      <c r="A37" s="66" t="s">
        <v>7</v>
      </c>
      <c r="B37" s="117" t="s">
        <v>133</v>
      </c>
      <c r="C37" s="118"/>
      <c r="D37" s="118"/>
      <c r="E37" s="118"/>
      <c r="F37" s="105"/>
      <c r="G37" s="86"/>
      <c r="H37" s="84">
        <f>MIN((H33+H34),(H35+H36))</f>
        <v>1000</v>
      </c>
      <c r="I37" s="78"/>
    </row>
    <row r="38" spans="1:9" s="2" customFormat="1" ht="18" customHeight="1">
      <c r="A38" s="10" t="s">
        <v>126</v>
      </c>
      <c r="B38" s="62" t="s">
        <v>140</v>
      </c>
      <c r="C38" s="63"/>
      <c r="D38" s="63"/>
      <c r="E38" s="63"/>
      <c r="F38" s="63"/>
      <c r="G38" s="87"/>
      <c r="H38" s="8">
        <f>+H33+H34-H37</f>
        <v>162.84000000000015</v>
      </c>
      <c r="I38" s="79"/>
    </row>
    <row r="39" spans="1:9" s="2" customFormat="1" ht="18" customHeight="1">
      <c r="A39" s="10" t="s">
        <v>127</v>
      </c>
      <c r="B39" s="133" t="s">
        <v>16</v>
      </c>
      <c r="C39" s="134"/>
      <c r="D39" s="134"/>
      <c r="E39" s="134"/>
      <c r="F39" s="63"/>
      <c r="G39" s="87"/>
      <c r="H39" s="103">
        <v>0</v>
      </c>
      <c r="I39" s="79"/>
    </row>
    <row r="40" spans="1:9" s="2" customFormat="1" ht="18" customHeight="1">
      <c r="A40" s="89" t="s">
        <v>132</v>
      </c>
      <c r="B40" s="137" t="s">
        <v>17</v>
      </c>
      <c r="C40" s="138"/>
      <c r="D40" s="138"/>
      <c r="E40" s="138"/>
      <c r="F40" s="106"/>
      <c r="G40" s="88"/>
      <c r="H40" s="64">
        <f>+H37-H39</f>
        <v>1000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vyuctovanie.hraci@stz.sk. (Bez príloh - dokladov z vyúčtovania).</v>
      </c>
      <c r="B44" s="131"/>
      <c r="C44" s="131"/>
      <c r="D44" s="131"/>
      <c r="E44" s="131"/>
      <c r="F44" s="131"/>
      <c r="G44" s="131"/>
      <c r="H44" s="131"/>
      <c r="I44" s="131"/>
    </row>
    <row r="45" spans="1:9" ht="13.5" customHeight="1">
      <c r="A45" s="140" t="s">
        <v>65</v>
      </c>
      <c r="B45" s="140"/>
      <c r="C45" s="140"/>
      <c r="D45" s="140"/>
      <c r="E45" s="90">
        <f>IF(I6&lt;&gt;"",I6,"")</f>
        <v>21792206</v>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t="s">
        <v>78</v>
      </c>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t="s">
        <v>141</v>
      </c>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v>43156</v>
      </c>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2.75" hidden="1">
      <c r="D65" s="23">
        <v>6</v>
      </c>
      <c r="E65" s="24" t="s">
        <v>25</v>
      </c>
      <c r="F65" s="24"/>
      <c r="G65" s="20"/>
    </row>
    <row r="66" spans="4:7" ht="12.75" hidden="1">
      <c r="D66" s="23">
        <v>7</v>
      </c>
      <c r="E66" s="24" t="s">
        <v>24</v>
      </c>
      <c r="F66" s="24"/>
      <c r="G66" s="20"/>
    </row>
    <row r="67" spans="4:7" ht="12.75" hidden="1">
      <c r="D67" s="23">
        <v>8</v>
      </c>
      <c r="E67" s="24" t="s">
        <v>26</v>
      </c>
      <c r="F67" s="24"/>
      <c r="G67" s="20"/>
    </row>
    <row r="68" spans="4:7" ht="12.75" hidden="1">
      <c r="D68" s="23">
        <v>9</v>
      </c>
      <c r="E68" s="24" t="s">
        <v>56</v>
      </c>
      <c r="F68" s="24"/>
      <c r="G68" s="20"/>
    </row>
    <row r="69" spans="4:7" ht="12.75" hidden="1">
      <c r="D69" s="23">
        <v>10</v>
      </c>
      <c r="E69" s="24" t="s">
        <v>57</v>
      </c>
      <c r="F69" s="24"/>
      <c r="G69" s="20"/>
    </row>
    <row r="70" ht="12.75" hidden="1"/>
    <row r="71" ht="12.75" hidden="1"/>
    <row r="72" ht="12.75" hidden="1"/>
    <row r="73" ht="12.75" hidden="1"/>
    <row r="74" spans="4:6" ht="12.75" hidden="1">
      <c r="D74" s="28"/>
      <c r="E74" s="30" t="s">
        <v>30</v>
      </c>
      <c r="F74" s="30"/>
    </row>
    <row r="75" spans="4:6" ht="12.75" hidden="1">
      <c r="D75" s="29">
        <v>1</v>
      </c>
      <c r="E75" s="28"/>
      <c r="F75" s="28"/>
    </row>
    <row r="76" spans="4:6" ht="12.75" hidden="1">
      <c r="D76" s="29">
        <v>2</v>
      </c>
      <c r="E76" s="28" t="s">
        <v>46</v>
      </c>
      <c r="F76" s="28"/>
    </row>
    <row r="77" spans="4:6" ht="12.75" hidden="1">
      <c r="D77" s="29">
        <v>3</v>
      </c>
      <c r="E77" s="28" t="s">
        <v>31</v>
      </c>
      <c r="F77" s="28"/>
    </row>
    <row r="78" spans="4:6" ht="12.75" hidden="1">
      <c r="D78" s="29">
        <v>4</v>
      </c>
      <c r="E78" s="28" t="s">
        <v>32</v>
      </c>
      <c r="F78" s="28"/>
    </row>
    <row r="79" spans="4:6" ht="12.75" hidden="1">
      <c r="D79" s="29">
        <v>5</v>
      </c>
      <c r="E79" s="28" t="s">
        <v>33</v>
      </c>
      <c r="F79" s="28"/>
    </row>
    <row r="80" spans="4:6" ht="12.75" hidden="1">
      <c r="D80" s="29">
        <v>6</v>
      </c>
      <c r="E80" s="28" t="s">
        <v>34</v>
      </c>
      <c r="F80" s="28"/>
    </row>
    <row r="81" spans="4:6" ht="12.75" hidden="1">
      <c r="D81" s="29">
        <v>7</v>
      </c>
      <c r="E81" s="28" t="s">
        <v>35</v>
      </c>
      <c r="F81" s="28"/>
    </row>
    <row r="82" spans="4:6" ht="12.75" hidden="1">
      <c r="D82" s="29">
        <v>8</v>
      </c>
      <c r="E82" s="28" t="s">
        <v>36</v>
      </c>
      <c r="F82" s="28"/>
    </row>
    <row r="83" spans="4:6" ht="12.75" hidden="1">
      <c r="D83" s="29">
        <v>9</v>
      </c>
      <c r="E83" s="28" t="s">
        <v>37</v>
      </c>
      <c r="F83" s="28"/>
    </row>
    <row r="84" spans="4:6" ht="12.75" hidden="1">
      <c r="D84" s="29">
        <v>10</v>
      </c>
      <c r="E84" s="28" t="s">
        <v>38</v>
      </c>
      <c r="F84" s="28"/>
    </row>
    <row r="85" spans="4:6" ht="12.75" hidden="1">
      <c r="D85" s="29">
        <v>11</v>
      </c>
      <c r="E85" s="28" t="s">
        <v>39</v>
      </c>
      <c r="F85" s="28"/>
    </row>
    <row r="86" spans="4:6" ht="12.75" hidden="1">
      <c r="D86" s="29">
        <v>12</v>
      </c>
      <c r="E86" s="28" t="s">
        <v>58</v>
      </c>
      <c r="F86" s="28"/>
    </row>
    <row r="87" spans="4:6" ht="12.75" hidden="1">
      <c r="D87" s="29">
        <v>13</v>
      </c>
      <c r="E87" s="28" t="s">
        <v>59</v>
      </c>
      <c r="F87" s="28"/>
    </row>
    <row r="88" spans="4:6" ht="12.75" hidden="1">
      <c r="D88" s="29">
        <v>14</v>
      </c>
      <c r="E88" s="28" t="s">
        <v>60</v>
      </c>
      <c r="F88" s="28"/>
    </row>
    <row r="89" spans="4:6" ht="12.75" hidden="1">
      <c r="D89" s="29">
        <v>15</v>
      </c>
      <c r="E89" s="28" t="s">
        <v>40</v>
      </c>
      <c r="F89" s="28"/>
    </row>
    <row r="90" spans="4:6" ht="12.75" hidden="1">
      <c r="D90" s="29">
        <v>16</v>
      </c>
      <c r="E90" s="28" t="s">
        <v>41</v>
      </c>
      <c r="F90" s="28"/>
    </row>
    <row r="91" spans="4:6" ht="12.75" hidden="1">
      <c r="D91" s="29">
        <v>17</v>
      </c>
      <c r="E91" s="28" t="s">
        <v>42</v>
      </c>
      <c r="F91" s="28"/>
    </row>
    <row r="92" spans="4:6" ht="12.75" hidden="1">
      <c r="D92" s="29">
        <v>18</v>
      </c>
      <c r="E92" s="28" t="s">
        <v>43</v>
      </c>
      <c r="F92" s="28"/>
    </row>
    <row r="93" spans="4:6" ht="12.75" hidden="1">
      <c r="D93" s="29">
        <v>19</v>
      </c>
      <c r="E93" s="28" t="s">
        <v>47</v>
      </c>
      <c r="F93" s="28"/>
    </row>
    <row r="94" spans="4:6" ht="12.75" hidden="1">
      <c r="D94" s="29">
        <v>20</v>
      </c>
      <c r="E94" s="28" t="s">
        <v>48</v>
      </c>
      <c r="F94" s="28"/>
    </row>
    <row r="95" spans="4:6" ht="12.75" hidden="1">
      <c r="D95" s="29">
        <v>21</v>
      </c>
      <c r="E95" s="28" t="s">
        <v>49</v>
      </c>
      <c r="F95" s="28"/>
    </row>
    <row r="96" spans="4:6" ht="12.75" hidden="1">
      <c r="D96" s="29">
        <v>22</v>
      </c>
      <c r="E96" s="28" t="s">
        <v>50</v>
      </c>
      <c r="F96" s="28"/>
    </row>
    <row r="97" spans="4:6" ht="12.75" hidden="1">
      <c r="D97" s="29">
        <v>23</v>
      </c>
      <c r="E97" s="28" t="s">
        <v>51</v>
      </c>
      <c r="F97" s="28"/>
    </row>
    <row r="98" spans="4:6" ht="12.75" hidden="1">
      <c r="D98" s="29">
        <v>24</v>
      </c>
      <c r="E98" s="28" t="s">
        <v>52</v>
      </c>
      <c r="F98" s="28"/>
    </row>
    <row r="99" spans="4:6" ht="12.75" hidden="1">
      <c r="D99" s="29">
        <v>25</v>
      </c>
      <c r="E99" s="28" t="s">
        <v>53</v>
      </c>
      <c r="F99" s="28"/>
    </row>
    <row r="100" spans="4:6" ht="12.75" hidden="1">
      <c r="D100" s="29">
        <v>26</v>
      </c>
      <c r="E100" s="28" t="s">
        <v>44</v>
      </c>
      <c r="F100" s="28"/>
    </row>
    <row r="101" spans="4:6" ht="12.75" hidden="1">
      <c r="D101" s="29">
        <v>27</v>
      </c>
      <c r="E101" s="28" t="s">
        <v>45</v>
      </c>
      <c r="F101" s="28"/>
    </row>
    <row r="102" spans="4:6" ht="12.75" hidden="1">
      <c r="D102" s="29">
        <v>28</v>
      </c>
      <c r="E102" s="28" t="s">
        <v>61</v>
      </c>
      <c r="F102" s="28"/>
    </row>
    <row r="103" spans="4:6" ht="12.75" hidden="1">
      <c r="D103" s="29">
        <v>29</v>
      </c>
      <c r="E103" s="28" t="s">
        <v>62</v>
      </c>
      <c r="F103" s="28"/>
    </row>
    <row r="104" spans="4:6" ht="12.75" hidden="1">
      <c r="D104" s="29">
        <v>30</v>
      </c>
      <c r="E104" s="28"/>
      <c r="F104" s="28"/>
    </row>
    <row r="105" ht="12.75" hidden="1"/>
    <row r="106" ht="12.75" hidden="1"/>
    <row r="107" ht="12.75" hidden="1"/>
    <row r="108" spans="4:6" ht="15" hidden="1">
      <c r="D108" s="92"/>
      <c r="E108" s="93" t="s">
        <v>134</v>
      </c>
      <c r="F108" s="93"/>
    </row>
    <row r="109" spans="4:6" ht="15" hidden="1">
      <c r="D109" s="94">
        <v>1</v>
      </c>
      <c r="E109" s="92" t="s">
        <v>135</v>
      </c>
      <c r="F109" s="92"/>
    </row>
    <row r="110" spans="4:6" ht="15" hidden="1">
      <c r="D110" s="94">
        <v>2</v>
      </c>
      <c r="E110" s="92" t="s">
        <v>137</v>
      </c>
      <c r="F110" s="92"/>
    </row>
    <row r="111" spans="4:6" ht="15" hidden="1">
      <c r="D111" s="94">
        <v>3</v>
      </c>
      <c r="E111" s="92" t="s">
        <v>136</v>
      </c>
      <c r="F111" s="92"/>
    </row>
    <row r="112" spans="4:6" ht="15" hidden="1">
      <c r="D112" s="94">
        <v>4</v>
      </c>
      <c r="E112" s="92"/>
      <c r="F112" s="92"/>
    </row>
    <row r="113" ht="12.75" hidden="1"/>
    <row r="114" ht="12.75" hidden="1"/>
    <row r="115" ht="12.75" hidden="1"/>
    <row r="116" ht="12.75" hidden="1"/>
  </sheetData>
  <sheetProtection password="C242" sheet="1" insertRows="0" selectLockedCells="1"/>
  <mergeCells count="32">
    <mergeCell ref="A53:E56"/>
    <mergeCell ref="G53:I55"/>
    <mergeCell ref="G56:I56"/>
    <mergeCell ref="A44:I44"/>
    <mergeCell ref="A45:D45"/>
    <mergeCell ref="A46:I46"/>
    <mergeCell ref="A47:B48"/>
    <mergeCell ref="C47:E48"/>
    <mergeCell ref="A51:B52"/>
    <mergeCell ref="C51:E52"/>
    <mergeCell ref="G51:I51"/>
    <mergeCell ref="G52:I52"/>
    <mergeCell ref="G8:I8"/>
    <mergeCell ref="B33:E33"/>
    <mergeCell ref="A49:B50"/>
    <mergeCell ref="C49:E50"/>
    <mergeCell ref="B35:E35"/>
    <mergeCell ref="B37:E37"/>
    <mergeCell ref="B39:E39"/>
    <mergeCell ref="B40:E40"/>
    <mergeCell ref="A42:I42"/>
    <mergeCell ref="A43:I43"/>
    <mergeCell ref="B34:G34"/>
    <mergeCell ref="A1:H1"/>
    <mergeCell ref="A3:I3"/>
    <mergeCell ref="G4:I4"/>
    <mergeCell ref="E5:I5"/>
    <mergeCell ref="A6:B6"/>
    <mergeCell ref="E6:G6"/>
    <mergeCell ref="A7:E7"/>
    <mergeCell ref="G7:I7"/>
    <mergeCell ref="A8:B8"/>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6"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F112"/>
  <sheetViews>
    <sheetView zoomScalePageLayoutView="0" workbookViewId="0" topLeftCell="A1">
      <selection activeCell="D4" sqref="D4"/>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t="s">
        <v>89</v>
      </c>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1</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99" t="s">
        <v>138</v>
      </c>
      <c r="D5" s="100"/>
      <c r="E5" s="128" t="s">
        <v>76</v>
      </c>
      <c r="F5" s="128"/>
      <c r="G5" s="128"/>
      <c r="H5" s="128"/>
      <c r="I5" s="128"/>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IČO :</v>
      </c>
      <c r="B6" s="121"/>
      <c r="C6" s="32" t="s">
        <v>124</v>
      </c>
      <c r="D6" s="36" t="s">
        <v>13</v>
      </c>
      <c r="E6" s="126" t="s">
        <v>144</v>
      </c>
      <c r="F6" s="126"/>
      <c r="G6" s="126"/>
      <c r="H6" s="98" t="s">
        <v>142</v>
      </c>
      <c r="I6" s="96">
        <v>21792021</v>
      </c>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t="s">
        <v>77</v>
      </c>
      <c r="H7" s="119"/>
      <c r="I7" s="119"/>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1</v>
      </c>
      <c r="D8" s="22"/>
      <c r="E8" s="17"/>
      <c r="F8" s="17"/>
      <c r="G8" s="114"/>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1"/>
      <c r="C9" s="97">
        <v>21000</v>
      </c>
      <c r="D9" s="41" t="s">
        <v>29</v>
      </c>
      <c r="E9" s="95"/>
      <c r="F9" s="108"/>
      <c r="G9" s="40" t="s">
        <v>18</v>
      </c>
      <c r="H9" s="7">
        <v>42675</v>
      </c>
      <c r="I9" s="7">
        <v>42735</v>
      </c>
      <c r="J9" s="3"/>
      <c r="K9" s="3"/>
      <c r="L9" s="3"/>
      <c r="M9" s="3"/>
      <c r="N9" s="3"/>
      <c r="O9" s="3"/>
      <c r="P9" s="3"/>
      <c r="Q9" s="3"/>
      <c r="R9" s="3"/>
      <c r="S9" s="3"/>
      <c r="T9" s="3"/>
      <c r="U9" s="3"/>
      <c r="V9" s="3"/>
      <c r="W9" s="3"/>
      <c r="X9" s="3"/>
      <c r="Y9" s="3"/>
      <c r="Z9" s="3"/>
      <c r="AA9" s="3"/>
      <c r="AB9" s="3"/>
      <c r="AC9" s="3"/>
      <c r="AD9" s="3"/>
      <c r="AE9" s="3"/>
      <c r="AF9" s="3"/>
    </row>
    <row r="10" ht="6" customHeight="1">
      <c r="D10" s="60">
        <v>1</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t="s">
        <v>68</v>
      </c>
      <c r="C12" s="53" t="s">
        <v>71</v>
      </c>
      <c r="D12" s="54">
        <v>42719</v>
      </c>
      <c r="E12" s="52" t="s">
        <v>69</v>
      </c>
      <c r="F12" s="109" t="s">
        <v>202</v>
      </c>
      <c r="G12" s="53" t="s">
        <v>122</v>
      </c>
      <c r="H12" s="55">
        <v>1600</v>
      </c>
      <c r="I12" s="71"/>
    </row>
    <row r="13" spans="1:9" ht="15.75" customHeight="1">
      <c r="A13" s="45">
        <v>2</v>
      </c>
      <c r="B13" s="52" t="s">
        <v>110</v>
      </c>
      <c r="C13" s="52" t="s">
        <v>108</v>
      </c>
      <c r="D13" s="56">
        <v>42719</v>
      </c>
      <c r="E13" s="52" t="s">
        <v>109</v>
      </c>
      <c r="F13" s="52" t="s">
        <v>203</v>
      </c>
      <c r="G13" s="52" t="s">
        <v>84</v>
      </c>
      <c r="H13" s="57">
        <v>208.08</v>
      </c>
      <c r="I13" s="72"/>
    </row>
    <row r="14" spans="1:9" ht="15.75" customHeight="1">
      <c r="A14" s="45">
        <v>3</v>
      </c>
      <c r="B14" s="52" t="s">
        <v>72</v>
      </c>
      <c r="C14" s="52" t="s">
        <v>73</v>
      </c>
      <c r="D14" s="56">
        <v>42702</v>
      </c>
      <c r="E14" s="52" t="s">
        <v>74</v>
      </c>
      <c r="F14" s="52" t="s">
        <v>208</v>
      </c>
      <c r="G14" s="52" t="s">
        <v>75</v>
      </c>
      <c r="H14" s="57">
        <v>108</v>
      </c>
      <c r="I14" s="72"/>
    </row>
    <row r="15" spans="1:9" ht="15.75" customHeight="1">
      <c r="A15" s="45">
        <v>4</v>
      </c>
      <c r="B15" s="52" t="s">
        <v>79</v>
      </c>
      <c r="C15" s="52"/>
      <c r="D15" s="56">
        <v>42719</v>
      </c>
      <c r="E15" s="52" t="s">
        <v>90</v>
      </c>
      <c r="F15" s="52"/>
      <c r="G15" s="52" t="s">
        <v>70</v>
      </c>
      <c r="H15" s="57">
        <v>78.34</v>
      </c>
      <c r="I15" s="72"/>
    </row>
    <row r="16" spans="1:9" ht="15.75" customHeight="1">
      <c r="A16" s="45">
        <v>5</v>
      </c>
      <c r="B16" s="52" t="s">
        <v>80</v>
      </c>
      <c r="C16" s="52" t="s">
        <v>81</v>
      </c>
      <c r="D16" s="56">
        <v>42735</v>
      </c>
      <c r="E16" s="52" t="s">
        <v>82</v>
      </c>
      <c r="F16" s="52" t="s">
        <v>201</v>
      </c>
      <c r="G16" s="52" t="s">
        <v>83</v>
      </c>
      <c r="H16" s="57">
        <v>210.5</v>
      </c>
      <c r="I16" s="72"/>
    </row>
    <row r="17" spans="1:9" ht="25.5">
      <c r="A17" s="45">
        <v>6</v>
      </c>
      <c r="B17" s="52" t="s">
        <v>85</v>
      </c>
      <c r="C17" s="52"/>
      <c r="D17" s="56">
        <v>42719</v>
      </c>
      <c r="E17" s="52" t="s">
        <v>123</v>
      </c>
      <c r="F17" s="52" t="s">
        <v>205</v>
      </c>
      <c r="G17" s="52" t="s">
        <v>84</v>
      </c>
      <c r="H17" s="57">
        <v>208.08</v>
      </c>
      <c r="I17" s="72"/>
    </row>
    <row r="18" spans="1:9" ht="25.5">
      <c r="A18" s="45">
        <v>7</v>
      </c>
      <c r="B18" s="52" t="s">
        <v>96</v>
      </c>
      <c r="C18" s="52" t="s">
        <v>86</v>
      </c>
      <c r="D18" s="56">
        <v>42718</v>
      </c>
      <c r="E18" s="52" t="s">
        <v>87</v>
      </c>
      <c r="F18" s="52" t="s">
        <v>206</v>
      </c>
      <c r="G18" s="52" t="s">
        <v>88</v>
      </c>
      <c r="H18" s="57">
        <v>474</v>
      </c>
      <c r="I18" s="72"/>
    </row>
    <row r="19" spans="1:9" ht="25.5">
      <c r="A19" s="45">
        <v>8</v>
      </c>
      <c r="B19" s="52" t="s">
        <v>91</v>
      </c>
      <c r="C19" s="52"/>
      <c r="D19" s="56">
        <v>42720</v>
      </c>
      <c r="E19" s="52" t="s">
        <v>93</v>
      </c>
      <c r="F19" s="52" t="s">
        <v>204</v>
      </c>
      <c r="G19" s="52" t="s">
        <v>92</v>
      </c>
      <c r="H19" s="57">
        <v>85</v>
      </c>
      <c r="I19" s="72"/>
    </row>
    <row r="20" spans="1:9" ht="25.5">
      <c r="A20" s="45">
        <v>9</v>
      </c>
      <c r="B20" s="52" t="s">
        <v>94</v>
      </c>
      <c r="C20" s="52"/>
      <c r="D20" s="56">
        <v>42720</v>
      </c>
      <c r="E20" s="52" t="s">
        <v>95</v>
      </c>
      <c r="F20" s="52" t="s">
        <v>207</v>
      </c>
      <c r="G20" s="52" t="s">
        <v>92</v>
      </c>
      <c r="H20" s="57">
        <v>180</v>
      </c>
      <c r="I20" s="72"/>
    </row>
    <row r="21" spans="1:9" ht="25.5">
      <c r="A21" s="45">
        <v>10</v>
      </c>
      <c r="B21" s="52" t="s">
        <v>97</v>
      </c>
      <c r="C21" s="52" t="s">
        <v>98</v>
      </c>
      <c r="D21" s="56">
        <v>42721</v>
      </c>
      <c r="E21" s="52" t="s">
        <v>99</v>
      </c>
      <c r="F21" s="52" t="s">
        <v>209</v>
      </c>
      <c r="G21" s="52" t="s">
        <v>100</v>
      </c>
      <c r="H21" s="57">
        <v>285</v>
      </c>
      <c r="I21" s="72"/>
    </row>
    <row r="22" spans="1:9" ht="25.5">
      <c r="A22" s="45">
        <v>11</v>
      </c>
      <c r="B22" s="52" t="s">
        <v>101</v>
      </c>
      <c r="C22" s="52"/>
      <c r="D22" s="56">
        <v>42722</v>
      </c>
      <c r="E22" s="52" t="s">
        <v>102</v>
      </c>
      <c r="F22" s="52" t="s">
        <v>210</v>
      </c>
      <c r="G22" s="52" t="s">
        <v>103</v>
      </c>
      <c r="H22" s="57">
        <v>30</v>
      </c>
      <c r="I22" s="72"/>
    </row>
    <row r="23" spans="1:9" ht="38.25">
      <c r="A23" s="45">
        <v>12</v>
      </c>
      <c r="B23" s="52" t="s">
        <v>104</v>
      </c>
      <c r="C23" s="52" t="s">
        <v>105</v>
      </c>
      <c r="D23" s="56">
        <v>42724</v>
      </c>
      <c r="E23" s="52" t="s">
        <v>107</v>
      </c>
      <c r="F23" s="52" t="s">
        <v>211</v>
      </c>
      <c r="G23" s="52" t="s">
        <v>106</v>
      </c>
      <c r="H23" s="57">
        <v>110</v>
      </c>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24">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3577</v>
      </c>
      <c r="I33" s="76"/>
    </row>
    <row r="34" spans="1:9" s="2" customFormat="1" ht="18" customHeight="1">
      <c r="A34" s="9" t="s">
        <v>4</v>
      </c>
      <c r="B34" s="123" t="s">
        <v>129</v>
      </c>
      <c r="C34" s="124"/>
      <c r="D34" s="124"/>
      <c r="E34" s="124"/>
      <c r="F34" s="124"/>
      <c r="G34" s="125"/>
      <c r="H34" s="101">
        <v>0</v>
      </c>
      <c r="I34" s="77"/>
    </row>
    <row r="35" spans="1:12" s="68" customFormat="1" ht="18" customHeight="1">
      <c r="A35" s="66" t="s">
        <v>5</v>
      </c>
      <c r="B35" s="117" t="s">
        <v>15</v>
      </c>
      <c r="C35" s="118"/>
      <c r="D35" s="118"/>
      <c r="E35" s="118"/>
      <c r="F35" s="105"/>
      <c r="G35" s="86"/>
      <c r="H35" s="67">
        <v>3500</v>
      </c>
      <c r="I35" s="78"/>
      <c r="L35" s="69"/>
    </row>
    <row r="36" spans="1:12" s="68" customFormat="1" ht="18" customHeight="1">
      <c r="A36" s="10" t="s">
        <v>6</v>
      </c>
      <c r="B36" s="82" t="s">
        <v>131</v>
      </c>
      <c r="C36" s="83"/>
      <c r="D36" s="83"/>
      <c r="E36" s="83"/>
      <c r="F36" s="83"/>
      <c r="G36" s="86"/>
      <c r="H36" s="102">
        <v>0</v>
      </c>
      <c r="I36" s="78"/>
      <c r="L36" s="69"/>
    </row>
    <row r="37" spans="1:9" s="68" customFormat="1" ht="18" customHeight="1">
      <c r="A37" s="66" t="s">
        <v>7</v>
      </c>
      <c r="B37" s="117" t="s">
        <v>133</v>
      </c>
      <c r="C37" s="118"/>
      <c r="D37" s="118"/>
      <c r="E37" s="118"/>
      <c r="F37" s="105"/>
      <c r="G37" s="86"/>
      <c r="H37" s="84">
        <f>MIN((H33+H34),(H35+H36))</f>
        <v>3500</v>
      </c>
      <c r="I37" s="78"/>
    </row>
    <row r="38" spans="1:9" s="2" customFormat="1" ht="18" customHeight="1">
      <c r="A38" s="10" t="s">
        <v>126</v>
      </c>
      <c r="B38" s="62" t="s">
        <v>140</v>
      </c>
      <c r="C38" s="63"/>
      <c r="D38" s="63"/>
      <c r="E38" s="63"/>
      <c r="F38" s="63"/>
      <c r="G38" s="87"/>
      <c r="H38" s="8">
        <f>+H33+H34-H37</f>
        <v>77</v>
      </c>
      <c r="I38" s="79"/>
    </row>
    <row r="39" spans="1:9" s="2" customFormat="1" ht="18" customHeight="1">
      <c r="A39" s="10" t="s">
        <v>127</v>
      </c>
      <c r="B39" s="133" t="s">
        <v>16</v>
      </c>
      <c r="C39" s="134"/>
      <c r="D39" s="134"/>
      <c r="E39" s="134"/>
      <c r="F39" s="63"/>
      <c r="G39" s="87"/>
      <c r="H39" s="103">
        <v>3500</v>
      </c>
      <c r="I39" s="79"/>
    </row>
    <row r="40" spans="1:9" s="2" customFormat="1" ht="18" customHeight="1">
      <c r="A40" s="89" t="s">
        <v>132</v>
      </c>
      <c r="B40" s="137" t="s">
        <v>17</v>
      </c>
      <c r="C40" s="138"/>
      <c r="D40" s="138"/>
      <c r="E40" s="138"/>
      <c r="F40" s="106"/>
      <c r="G40" s="88"/>
      <c r="H40" s="64">
        <f>+H37-H39</f>
        <v>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vyuctovanie.kluby@stz.sk. (Bez príloh - dokladov z vyúčtovania).</v>
      </c>
      <c r="B44" s="131"/>
      <c r="C44" s="131"/>
      <c r="D44" s="131"/>
      <c r="E44" s="131"/>
      <c r="F44" s="131"/>
      <c r="G44" s="131"/>
      <c r="H44" s="131"/>
      <c r="I44" s="131"/>
    </row>
    <row r="45" spans="1:9" ht="13.5" customHeight="1">
      <c r="A45" s="140" t="s">
        <v>65</v>
      </c>
      <c r="B45" s="140"/>
      <c r="C45" s="140"/>
      <c r="D45" s="140"/>
      <c r="E45" s="90">
        <f>IF(I6&lt;&gt;"",I6,"")</f>
        <v>21792021</v>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t="s">
        <v>78</v>
      </c>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t="s">
        <v>141</v>
      </c>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v>43120</v>
      </c>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3.5" customHeight="1" hidden="1">
      <c r="D65" s="23">
        <v>6</v>
      </c>
      <c r="E65" s="24" t="s">
        <v>25</v>
      </c>
      <c r="F65" s="24"/>
      <c r="G65" s="20"/>
    </row>
    <row r="66" spans="4:7" ht="13.5" customHeight="1" hidden="1">
      <c r="D66" s="23">
        <v>7</v>
      </c>
      <c r="E66" s="24" t="s">
        <v>24</v>
      </c>
      <c r="F66" s="24"/>
      <c r="G66" s="20"/>
    </row>
    <row r="67" spans="4:7" ht="13.5" customHeight="1" hidden="1">
      <c r="D67" s="23">
        <v>8</v>
      </c>
      <c r="E67" s="24" t="s">
        <v>26</v>
      </c>
      <c r="F67" s="24"/>
      <c r="G67" s="20"/>
    </row>
    <row r="68" spans="4:7" ht="13.5" customHeight="1" hidden="1">
      <c r="D68" s="23">
        <v>9</v>
      </c>
      <c r="E68" s="24" t="s">
        <v>56</v>
      </c>
      <c r="F68" s="24"/>
      <c r="G68" s="20"/>
    </row>
    <row r="69" spans="4:7" ht="13.5" customHeight="1" hidden="1">
      <c r="D69" s="23">
        <v>10</v>
      </c>
      <c r="E69" s="24" t="s">
        <v>57</v>
      </c>
      <c r="F69" s="24"/>
      <c r="G69" s="20"/>
    </row>
    <row r="70" ht="13.5" customHeight="1" hidden="1"/>
    <row r="71" ht="13.5" customHeight="1" hidden="1"/>
    <row r="72" ht="13.5" customHeight="1" hidden="1"/>
    <row r="73" ht="13.5" customHeight="1" hidden="1"/>
    <row r="74" spans="4:6" ht="13.5" customHeight="1" hidden="1">
      <c r="D74" s="28"/>
      <c r="E74" s="30" t="s">
        <v>30</v>
      </c>
      <c r="F74" s="30"/>
    </row>
    <row r="75" spans="4:6" ht="13.5" customHeight="1" hidden="1">
      <c r="D75" s="29">
        <v>1</v>
      </c>
      <c r="E75" s="28"/>
      <c r="F75" s="28"/>
    </row>
    <row r="76" spans="4:6" ht="13.5" customHeight="1" hidden="1">
      <c r="D76" s="29">
        <v>2</v>
      </c>
      <c r="E76" s="28" t="s">
        <v>46</v>
      </c>
      <c r="F76" s="28"/>
    </row>
    <row r="77" spans="4:6" ht="13.5" customHeight="1" hidden="1">
      <c r="D77" s="29">
        <v>3</v>
      </c>
      <c r="E77" s="28" t="s">
        <v>31</v>
      </c>
      <c r="F77" s="28"/>
    </row>
    <row r="78" spans="4:6" ht="13.5" customHeight="1" hidden="1">
      <c r="D78" s="29">
        <v>4</v>
      </c>
      <c r="E78" s="28" t="s">
        <v>32</v>
      </c>
      <c r="F78" s="28"/>
    </row>
    <row r="79" spans="4:6" ht="13.5" customHeight="1" hidden="1">
      <c r="D79" s="29">
        <v>5</v>
      </c>
      <c r="E79" s="28" t="s">
        <v>33</v>
      </c>
      <c r="F79" s="28"/>
    </row>
    <row r="80" spans="4:6" ht="13.5" customHeight="1" hidden="1">
      <c r="D80" s="29">
        <v>6</v>
      </c>
      <c r="E80" s="28" t="s">
        <v>34</v>
      </c>
      <c r="F80" s="28"/>
    </row>
    <row r="81" spans="4:6" ht="13.5" customHeight="1" hidden="1">
      <c r="D81" s="29">
        <v>7</v>
      </c>
      <c r="E81" s="28" t="s">
        <v>35</v>
      </c>
      <c r="F81" s="28"/>
    </row>
    <row r="82" spans="4:6" ht="13.5" customHeight="1" hidden="1">
      <c r="D82" s="29">
        <v>8</v>
      </c>
      <c r="E82" s="28" t="s">
        <v>36</v>
      </c>
      <c r="F82" s="28"/>
    </row>
    <row r="83" spans="4:6" ht="13.5" customHeight="1" hidden="1">
      <c r="D83" s="29">
        <v>9</v>
      </c>
      <c r="E83" s="28" t="s">
        <v>37</v>
      </c>
      <c r="F83" s="28"/>
    </row>
    <row r="84" spans="4:6" ht="13.5" customHeight="1" hidden="1">
      <c r="D84" s="29">
        <v>10</v>
      </c>
      <c r="E84" s="28" t="s">
        <v>38</v>
      </c>
      <c r="F84" s="28"/>
    </row>
    <row r="85" spans="4:6" ht="13.5" customHeight="1" hidden="1">
      <c r="D85" s="29">
        <v>11</v>
      </c>
      <c r="E85" s="28" t="s">
        <v>39</v>
      </c>
      <c r="F85" s="28"/>
    </row>
    <row r="86" spans="4:6" ht="13.5" customHeight="1" hidden="1">
      <c r="D86" s="29">
        <v>12</v>
      </c>
      <c r="E86" s="28" t="s">
        <v>58</v>
      </c>
      <c r="F86" s="28"/>
    </row>
    <row r="87" spans="4:6" ht="13.5" customHeight="1" hidden="1">
      <c r="D87" s="29">
        <v>13</v>
      </c>
      <c r="E87" s="28" t="s">
        <v>59</v>
      </c>
      <c r="F87" s="28"/>
    </row>
    <row r="88" spans="4:6" ht="13.5" customHeight="1" hidden="1">
      <c r="D88" s="29">
        <v>14</v>
      </c>
      <c r="E88" s="28" t="s">
        <v>60</v>
      </c>
      <c r="F88" s="28"/>
    </row>
    <row r="89" spans="4:6" ht="13.5" customHeight="1" hidden="1">
      <c r="D89" s="29">
        <v>15</v>
      </c>
      <c r="E89" s="28" t="s">
        <v>40</v>
      </c>
      <c r="F89" s="28"/>
    </row>
    <row r="90" spans="4:6" ht="13.5" customHeight="1" hidden="1">
      <c r="D90" s="29">
        <v>16</v>
      </c>
      <c r="E90" s="28" t="s">
        <v>41</v>
      </c>
      <c r="F90" s="28"/>
    </row>
    <row r="91" spans="4:6" ht="13.5" customHeight="1" hidden="1">
      <c r="D91" s="29">
        <v>17</v>
      </c>
      <c r="E91" s="28" t="s">
        <v>42</v>
      </c>
      <c r="F91" s="28"/>
    </row>
    <row r="92" spans="4:6" ht="13.5" customHeight="1" hidden="1">
      <c r="D92" s="29">
        <v>18</v>
      </c>
      <c r="E92" s="28" t="s">
        <v>43</v>
      </c>
      <c r="F92" s="28"/>
    </row>
    <row r="93" spans="4:6" ht="13.5" customHeight="1" hidden="1">
      <c r="D93" s="29">
        <v>19</v>
      </c>
      <c r="E93" s="28" t="s">
        <v>47</v>
      </c>
      <c r="F93" s="28"/>
    </row>
    <row r="94" spans="4:6" ht="13.5" customHeight="1" hidden="1">
      <c r="D94" s="29">
        <v>20</v>
      </c>
      <c r="E94" s="28" t="s">
        <v>48</v>
      </c>
      <c r="F94" s="28"/>
    </row>
    <row r="95" spans="4:6" ht="13.5" customHeight="1" hidden="1">
      <c r="D95" s="29">
        <v>21</v>
      </c>
      <c r="E95" s="28" t="s">
        <v>49</v>
      </c>
      <c r="F95" s="28"/>
    </row>
    <row r="96" spans="4:6" ht="13.5" customHeight="1" hidden="1">
      <c r="D96" s="29">
        <v>22</v>
      </c>
      <c r="E96" s="28" t="s">
        <v>50</v>
      </c>
      <c r="F96" s="28"/>
    </row>
    <row r="97" spans="4:6" ht="13.5" customHeight="1" hidden="1">
      <c r="D97" s="29">
        <v>23</v>
      </c>
      <c r="E97" s="28" t="s">
        <v>51</v>
      </c>
      <c r="F97" s="28"/>
    </row>
    <row r="98" spans="4:6" ht="13.5" customHeight="1" hidden="1">
      <c r="D98" s="29">
        <v>24</v>
      </c>
      <c r="E98" s="28" t="s">
        <v>52</v>
      </c>
      <c r="F98" s="28"/>
    </row>
    <row r="99" spans="4:6" ht="13.5" customHeight="1" hidden="1">
      <c r="D99" s="29">
        <v>25</v>
      </c>
      <c r="E99" s="28" t="s">
        <v>53</v>
      </c>
      <c r="F99" s="28"/>
    </row>
    <row r="100" spans="4:6" ht="13.5" customHeight="1" hidden="1">
      <c r="D100" s="29">
        <v>26</v>
      </c>
      <c r="E100" s="28" t="s">
        <v>44</v>
      </c>
      <c r="F100" s="28"/>
    </row>
    <row r="101" spans="4:6" ht="13.5" customHeight="1" hidden="1">
      <c r="D101" s="29">
        <v>27</v>
      </c>
      <c r="E101" s="28" t="s">
        <v>45</v>
      </c>
      <c r="F101" s="28"/>
    </row>
    <row r="102" spans="4:6" ht="13.5" customHeight="1" hidden="1">
      <c r="D102" s="29">
        <v>28</v>
      </c>
      <c r="E102" s="28" t="s">
        <v>61</v>
      </c>
      <c r="F102" s="28"/>
    </row>
    <row r="103" spans="4:6" ht="13.5" customHeight="1" hidden="1">
      <c r="D103" s="29">
        <v>29</v>
      </c>
      <c r="E103" s="28" t="s">
        <v>62</v>
      </c>
      <c r="F103" s="28"/>
    </row>
    <row r="104" spans="4:6" ht="13.5" customHeight="1" hidden="1">
      <c r="D104" s="29">
        <v>30</v>
      </c>
      <c r="E104" s="28"/>
      <c r="F104" s="28"/>
    </row>
    <row r="105" ht="13.5" customHeight="1" hidden="1"/>
    <row r="106" ht="13.5" customHeight="1" hidden="1"/>
    <row r="107" ht="13.5" customHeight="1" hidden="1"/>
    <row r="108" spans="4:6" ht="14.25" customHeight="1" hidden="1">
      <c r="D108" s="92"/>
      <c r="E108" s="93" t="s">
        <v>134</v>
      </c>
      <c r="F108" s="93"/>
    </row>
    <row r="109" spans="4:6" ht="14.25" customHeight="1" hidden="1">
      <c r="D109" s="94">
        <v>1</v>
      </c>
      <c r="E109" s="92" t="s">
        <v>135</v>
      </c>
      <c r="F109" s="92"/>
    </row>
    <row r="110" spans="4:6" ht="14.25" customHeight="1" hidden="1">
      <c r="D110" s="94">
        <v>2</v>
      </c>
      <c r="E110" s="92" t="s">
        <v>137</v>
      </c>
      <c r="F110" s="92"/>
    </row>
    <row r="111" spans="4:6" ht="14.25" customHeight="1" hidden="1">
      <c r="D111" s="94">
        <v>3</v>
      </c>
      <c r="E111" s="92" t="s">
        <v>136</v>
      </c>
      <c r="F111" s="92"/>
    </row>
    <row r="112" spans="4:6" ht="14.25" customHeight="1" hidden="1">
      <c r="D112" s="94">
        <v>4</v>
      </c>
      <c r="E112" s="92"/>
      <c r="F112" s="92"/>
    </row>
    <row r="113" ht="13.5" customHeight="1" hidden="1"/>
  </sheetData>
  <sheetProtection password="C242" sheet="1" insertRows="0" deleteRows="0" selectLockedCells="1"/>
  <mergeCells count="32">
    <mergeCell ref="A7:E7"/>
    <mergeCell ref="G7:I7"/>
    <mergeCell ref="A8:B8"/>
    <mergeCell ref="G8:I8"/>
    <mergeCell ref="B33:E33"/>
    <mergeCell ref="A46:I46"/>
    <mergeCell ref="A47:B48"/>
    <mergeCell ref="C47:E48"/>
    <mergeCell ref="A1:H1"/>
    <mergeCell ref="B34:G34"/>
    <mergeCell ref="A3:I3"/>
    <mergeCell ref="G4:I4"/>
    <mergeCell ref="E5:I5"/>
    <mergeCell ref="A6:B6"/>
    <mergeCell ref="E6:G6"/>
    <mergeCell ref="A49:B50"/>
    <mergeCell ref="C49:E50"/>
    <mergeCell ref="B35:E35"/>
    <mergeCell ref="B37:E37"/>
    <mergeCell ref="B39:E39"/>
    <mergeCell ref="B40:E40"/>
    <mergeCell ref="A42:I42"/>
    <mergeCell ref="A43:I43"/>
    <mergeCell ref="A44:I44"/>
    <mergeCell ref="A45:D45"/>
    <mergeCell ref="A51:B52"/>
    <mergeCell ref="C51:E52"/>
    <mergeCell ref="G51:I51"/>
    <mergeCell ref="G52:I52"/>
    <mergeCell ref="A53:E56"/>
    <mergeCell ref="G53:I55"/>
    <mergeCell ref="G56:I56"/>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4"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F112"/>
  <sheetViews>
    <sheetView zoomScalePageLayoutView="0" workbookViewId="0" topLeftCell="A1">
      <selection activeCell="A7" sqref="A7:E7"/>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t="s">
        <v>89</v>
      </c>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1</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99" t="s">
        <v>138</v>
      </c>
      <c r="D5" s="100"/>
      <c r="E5" s="128" t="s">
        <v>76</v>
      </c>
      <c r="F5" s="128"/>
      <c r="G5" s="128"/>
      <c r="H5" s="128"/>
      <c r="I5" s="128"/>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IČO :</v>
      </c>
      <c r="B6" s="121"/>
      <c r="C6" s="32" t="s">
        <v>124</v>
      </c>
      <c r="D6" s="36" t="s">
        <v>13</v>
      </c>
      <c r="E6" s="126" t="s">
        <v>144</v>
      </c>
      <c r="F6" s="126"/>
      <c r="G6" s="126"/>
      <c r="H6" s="98" t="s">
        <v>142</v>
      </c>
      <c r="I6" s="96">
        <v>21792408</v>
      </c>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t="s">
        <v>77</v>
      </c>
      <c r="H7" s="119"/>
      <c r="I7" s="119"/>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4</v>
      </c>
      <c r="D8" s="22"/>
      <c r="E8" s="17"/>
      <c r="F8" s="17"/>
      <c r="G8" s="114" t="s">
        <v>149</v>
      </c>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1"/>
      <c r="C9" s="97">
        <v>1400</v>
      </c>
      <c r="D9" s="41" t="s">
        <v>29</v>
      </c>
      <c r="E9" s="95"/>
      <c r="F9" s="108"/>
      <c r="G9" s="40" t="s">
        <v>18</v>
      </c>
      <c r="H9" s="7">
        <v>42878</v>
      </c>
      <c r="I9" s="7">
        <v>42882</v>
      </c>
      <c r="J9" s="3"/>
      <c r="K9" s="3"/>
      <c r="L9" s="3"/>
      <c r="M9" s="3"/>
      <c r="N9" s="3"/>
      <c r="O9" s="3"/>
      <c r="P9" s="3"/>
      <c r="Q9" s="3"/>
      <c r="R9" s="3"/>
      <c r="S9" s="3"/>
      <c r="T9" s="3"/>
      <c r="U9" s="3"/>
      <c r="V9" s="3"/>
      <c r="W9" s="3"/>
      <c r="X9" s="3"/>
      <c r="Y9" s="3"/>
      <c r="Z9" s="3"/>
      <c r="AA9" s="3"/>
      <c r="AB9" s="3"/>
      <c r="AC9" s="3"/>
      <c r="AD9" s="3"/>
      <c r="AE9" s="3"/>
      <c r="AF9" s="3"/>
    </row>
    <row r="10" ht="6" customHeight="1">
      <c r="D10" s="60">
        <v>11</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t="s">
        <v>170</v>
      </c>
      <c r="C12" s="53" t="s">
        <v>152</v>
      </c>
      <c r="D12" s="54">
        <v>42884</v>
      </c>
      <c r="E12" s="52" t="s">
        <v>150</v>
      </c>
      <c r="F12" s="109" t="s">
        <v>202</v>
      </c>
      <c r="G12" s="53" t="s">
        <v>151</v>
      </c>
      <c r="H12" s="55">
        <f>18*2*3.5</f>
        <v>126</v>
      </c>
      <c r="I12" s="71"/>
    </row>
    <row r="13" spans="1:9" ht="15.75" customHeight="1">
      <c r="A13" s="45">
        <v>2</v>
      </c>
      <c r="B13" s="52" t="s">
        <v>171</v>
      </c>
      <c r="C13" s="52" t="s">
        <v>153</v>
      </c>
      <c r="D13" s="56">
        <v>42885</v>
      </c>
      <c r="E13" s="52" t="s">
        <v>154</v>
      </c>
      <c r="F13" s="52" t="s">
        <v>203</v>
      </c>
      <c r="G13" s="52" t="s">
        <v>155</v>
      </c>
      <c r="H13" s="57">
        <v>180</v>
      </c>
      <c r="I13" s="72"/>
    </row>
    <row r="14" spans="1:9" ht="15.75" customHeight="1">
      <c r="A14" s="45">
        <v>3</v>
      </c>
      <c r="B14" s="52" t="s">
        <v>156</v>
      </c>
      <c r="C14" s="52"/>
      <c r="D14" s="56">
        <v>42896</v>
      </c>
      <c r="E14" s="52" t="s">
        <v>157</v>
      </c>
      <c r="F14" s="52"/>
      <c r="G14" s="52" t="s">
        <v>158</v>
      </c>
      <c r="H14" s="57">
        <f>72.09*3</f>
        <v>216.27</v>
      </c>
      <c r="I14" s="72"/>
    </row>
    <row r="15" spans="1:9" ht="15.75" customHeight="1">
      <c r="A15" s="45">
        <v>4</v>
      </c>
      <c r="B15" s="52" t="s">
        <v>156</v>
      </c>
      <c r="C15" s="52"/>
      <c r="D15" s="56">
        <v>42896</v>
      </c>
      <c r="E15" s="52" t="s">
        <v>159</v>
      </c>
      <c r="F15" s="52"/>
      <c r="G15" s="52" t="s">
        <v>160</v>
      </c>
      <c r="H15" s="57">
        <f>16.91*3</f>
        <v>50.730000000000004</v>
      </c>
      <c r="I15" s="72"/>
    </row>
    <row r="16" spans="1:9" ht="15.75" customHeight="1">
      <c r="A16" s="45">
        <v>5</v>
      </c>
      <c r="B16" s="52" t="s">
        <v>156</v>
      </c>
      <c r="C16" s="52"/>
      <c r="D16" s="56">
        <v>42896</v>
      </c>
      <c r="E16" s="52" t="s">
        <v>161</v>
      </c>
      <c r="F16" s="52" t="s">
        <v>201</v>
      </c>
      <c r="G16" s="52" t="s">
        <v>164</v>
      </c>
      <c r="H16" s="57">
        <f>14*3</f>
        <v>42</v>
      </c>
      <c r="I16" s="72"/>
    </row>
    <row r="17" spans="1:9" ht="25.5">
      <c r="A17" s="45">
        <v>6</v>
      </c>
      <c r="B17" s="52" t="s">
        <v>156</v>
      </c>
      <c r="C17" s="52"/>
      <c r="D17" s="56">
        <v>42896</v>
      </c>
      <c r="E17" s="52" t="s">
        <v>162</v>
      </c>
      <c r="F17" s="52" t="s">
        <v>205</v>
      </c>
      <c r="G17" s="52" t="s">
        <v>163</v>
      </c>
      <c r="H17" s="57">
        <f>29.8*3</f>
        <v>89.4</v>
      </c>
      <c r="I17" s="72"/>
    </row>
    <row r="18" spans="1:9" ht="25.5">
      <c r="A18" s="45">
        <v>7</v>
      </c>
      <c r="B18" s="52" t="s">
        <v>165</v>
      </c>
      <c r="C18" s="52"/>
      <c r="D18" s="56">
        <v>42880</v>
      </c>
      <c r="E18" s="52" t="s">
        <v>166</v>
      </c>
      <c r="F18" s="52" t="s">
        <v>206</v>
      </c>
      <c r="G18" s="52" t="s">
        <v>167</v>
      </c>
      <c r="H18" s="57">
        <f>14.5*4</f>
        <v>58</v>
      </c>
      <c r="I18" s="72"/>
    </row>
    <row r="19" spans="1:9" ht="13.5" customHeight="1">
      <c r="A19" s="45">
        <v>8</v>
      </c>
      <c r="B19" s="52" t="s">
        <v>172</v>
      </c>
      <c r="C19" s="52" t="s">
        <v>173</v>
      </c>
      <c r="D19" s="56">
        <v>42885</v>
      </c>
      <c r="E19" s="52" t="s">
        <v>174</v>
      </c>
      <c r="F19" s="52" t="s">
        <v>204</v>
      </c>
      <c r="G19" s="52" t="s">
        <v>175</v>
      </c>
      <c r="H19" s="57">
        <v>160</v>
      </c>
      <c r="I19" s="72"/>
    </row>
    <row r="20" spans="1:9" ht="51">
      <c r="A20" s="45">
        <v>9</v>
      </c>
      <c r="B20" s="52" t="s">
        <v>168</v>
      </c>
      <c r="C20" s="52"/>
      <c r="D20" s="56">
        <v>42885</v>
      </c>
      <c r="E20" s="52" t="s">
        <v>169</v>
      </c>
      <c r="F20" s="52" t="s">
        <v>207</v>
      </c>
      <c r="G20" s="52" t="s">
        <v>76</v>
      </c>
      <c r="H20" s="57">
        <v>480</v>
      </c>
      <c r="I20" s="72"/>
    </row>
    <row r="21" spans="1:9" ht="12.75">
      <c r="A21" s="45">
        <v>10</v>
      </c>
      <c r="B21" s="52"/>
      <c r="C21" s="52"/>
      <c r="D21" s="56"/>
      <c r="E21" s="52"/>
      <c r="F21" s="52"/>
      <c r="G21" s="52"/>
      <c r="H21" s="57"/>
      <c r="I21" s="72"/>
    </row>
    <row r="22" spans="1:9" ht="12.75">
      <c r="A22" s="45">
        <v>11</v>
      </c>
      <c r="B22" s="52"/>
      <c r="C22" s="52"/>
      <c r="D22" s="56"/>
      <c r="E22" s="52"/>
      <c r="F22" s="52"/>
      <c r="G22" s="52"/>
      <c r="H22" s="57"/>
      <c r="I22" s="72"/>
    </row>
    <row r="23" spans="1:9" ht="12.75">
      <c r="A23" s="45">
        <v>12</v>
      </c>
      <c r="B23" s="52"/>
      <c r="C23" s="52"/>
      <c r="D23" s="56"/>
      <c r="E23" s="52"/>
      <c r="F23" s="52"/>
      <c r="G23" s="52"/>
      <c r="H23" s="57"/>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24">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1402.4</v>
      </c>
      <c r="I33" s="76"/>
    </row>
    <row r="34" spans="1:9" s="2" customFormat="1" ht="18" customHeight="1">
      <c r="A34" s="9" t="s">
        <v>4</v>
      </c>
      <c r="B34" s="123" t="s">
        <v>129</v>
      </c>
      <c r="C34" s="124"/>
      <c r="D34" s="124"/>
      <c r="E34" s="124"/>
      <c r="F34" s="124"/>
      <c r="G34" s="125"/>
      <c r="H34" s="101">
        <v>0</v>
      </c>
      <c r="I34" s="77"/>
    </row>
    <row r="35" spans="1:12" s="68" customFormat="1" ht="18" customHeight="1">
      <c r="A35" s="66" t="s">
        <v>5</v>
      </c>
      <c r="B35" s="117" t="s">
        <v>15</v>
      </c>
      <c r="C35" s="118"/>
      <c r="D35" s="118"/>
      <c r="E35" s="118"/>
      <c r="F35" s="105"/>
      <c r="G35" s="86"/>
      <c r="H35" s="67">
        <v>1400</v>
      </c>
      <c r="I35" s="78"/>
      <c r="L35" s="69"/>
    </row>
    <row r="36" spans="1:12" s="68" customFormat="1" ht="18" customHeight="1">
      <c r="A36" s="10" t="s">
        <v>6</v>
      </c>
      <c r="B36" s="82" t="s">
        <v>131</v>
      </c>
      <c r="C36" s="83"/>
      <c r="D36" s="83"/>
      <c r="E36" s="83"/>
      <c r="F36" s="83"/>
      <c r="G36" s="86"/>
      <c r="H36" s="102">
        <v>0</v>
      </c>
      <c r="I36" s="78"/>
      <c r="L36" s="69"/>
    </row>
    <row r="37" spans="1:9" s="68" customFormat="1" ht="18" customHeight="1">
      <c r="A37" s="66" t="s">
        <v>7</v>
      </c>
      <c r="B37" s="117" t="s">
        <v>133</v>
      </c>
      <c r="C37" s="118"/>
      <c r="D37" s="118"/>
      <c r="E37" s="118"/>
      <c r="F37" s="105"/>
      <c r="G37" s="86"/>
      <c r="H37" s="84">
        <f>MIN((H33+H34),(H35+H36))</f>
        <v>1400</v>
      </c>
      <c r="I37" s="78"/>
    </row>
    <row r="38" spans="1:9" s="2" customFormat="1" ht="18" customHeight="1">
      <c r="A38" s="10" t="s">
        <v>126</v>
      </c>
      <c r="B38" s="62" t="s">
        <v>140</v>
      </c>
      <c r="C38" s="63"/>
      <c r="D38" s="63"/>
      <c r="E38" s="63"/>
      <c r="F38" s="63"/>
      <c r="G38" s="87"/>
      <c r="H38" s="8">
        <f>+H33+H34-H37</f>
        <v>2.400000000000091</v>
      </c>
      <c r="I38" s="79"/>
    </row>
    <row r="39" spans="1:9" s="2" customFormat="1" ht="18" customHeight="1">
      <c r="A39" s="10" t="s">
        <v>127</v>
      </c>
      <c r="B39" s="133" t="s">
        <v>16</v>
      </c>
      <c r="C39" s="134"/>
      <c r="D39" s="134"/>
      <c r="E39" s="134"/>
      <c r="F39" s="63"/>
      <c r="G39" s="87"/>
      <c r="H39" s="103">
        <v>1000</v>
      </c>
      <c r="I39" s="79"/>
    </row>
    <row r="40" spans="1:9" s="2" customFormat="1" ht="18" customHeight="1">
      <c r="A40" s="89" t="s">
        <v>132</v>
      </c>
      <c r="B40" s="137" t="s">
        <v>17</v>
      </c>
      <c r="C40" s="138"/>
      <c r="D40" s="138"/>
      <c r="E40" s="138"/>
      <c r="F40" s="106"/>
      <c r="G40" s="88"/>
      <c r="H40" s="64">
        <f>+H37-H39</f>
        <v>400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vyuctovanie.kluby@stz.sk. (Bez príloh - dokladov z vyúčtovania).</v>
      </c>
      <c r="B44" s="131"/>
      <c r="C44" s="131"/>
      <c r="D44" s="131"/>
      <c r="E44" s="131"/>
      <c r="F44" s="131"/>
      <c r="G44" s="131"/>
      <c r="H44" s="131"/>
      <c r="I44" s="131"/>
    </row>
    <row r="45" spans="1:9" ht="13.5" customHeight="1">
      <c r="A45" s="140" t="s">
        <v>65</v>
      </c>
      <c r="B45" s="140"/>
      <c r="C45" s="140"/>
      <c r="D45" s="140"/>
      <c r="E45" s="90">
        <f>IF(I6&lt;&gt;"",I6,"")</f>
        <v>21792408</v>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t="s">
        <v>78</v>
      </c>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t="s">
        <v>141</v>
      </c>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v>43266</v>
      </c>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2.75" hidden="1">
      <c r="D65" s="23">
        <v>6</v>
      </c>
      <c r="E65" s="24" t="s">
        <v>25</v>
      </c>
      <c r="F65" s="24"/>
      <c r="G65" s="20"/>
    </row>
    <row r="66" spans="4:7" ht="12.75" hidden="1">
      <c r="D66" s="23">
        <v>7</v>
      </c>
      <c r="E66" s="24" t="s">
        <v>24</v>
      </c>
      <c r="F66" s="24"/>
      <c r="G66" s="20"/>
    </row>
    <row r="67" spans="4:7" ht="12.75" hidden="1">
      <c r="D67" s="23">
        <v>8</v>
      </c>
      <c r="E67" s="24" t="s">
        <v>26</v>
      </c>
      <c r="F67" s="24"/>
      <c r="G67" s="20"/>
    </row>
    <row r="68" spans="4:7" ht="12.75" hidden="1">
      <c r="D68" s="23">
        <v>9</v>
      </c>
      <c r="E68" s="24" t="s">
        <v>56</v>
      </c>
      <c r="F68" s="24"/>
      <c r="G68" s="20"/>
    </row>
    <row r="69" spans="4:7" ht="12.75" hidden="1">
      <c r="D69" s="23">
        <v>10</v>
      </c>
      <c r="E69" s="24" t="s">
        <v>57</v>
      </c>
      <c r="F69" s="24"/>
      <c r="G69" s="20"/>
    </row>
    <row r="70" ht="12.75" hidden="1"/>
    <row r="71" ht="12.75" hidden="1"/>
    <row r="72" ht="12.75" hidden="1"/>
    <row r="73" ht="12.75" hidden="1"/>
    <row r="74" spans="4:6" ht="12.75" hidden="1">
      <c r="D74" s="28"/>
      <c r="E74" s="30" t="s">
        <v>30</v>
      </c>
      <c r="F74" s="30"/>
    </row>
    <row r="75" spans="4:6" ht="12.75" hidden="1">
      <c r="D75" s="29">
        <v>1</v>
      </c>
      <c r="E75" s="28"/>
      <c r="F75" s="28"/>
    </row>
    <row r="76" spans="4:6" ht="12.75" hidden="1">
      <c r="D76" s="29">
        <v>2</v>
      </c>
      <c r="E76" s="28" t="s">
        <v>46</v>
      </c>
      <c r="F76" s="28"/>
    </row>
    <row r="77" spans="4:6" ht="12.75" hidden="1">
      <c r="D77" s="29">
        <v>3</v>
      </c>
      <c r="E77" s="28" t="s">
        <v>31</v>
      </c>
      <c r="F77" s="28"/>
    </row>
    <row r="78" spans="4:6" ht="12.75" hidden="1">
      <c r="D78" s="29">
        <v>4</v>
      </c>
      <c r="E78" s="28" t="s">
        <v>32</v>
      </c>
      <c r="F78" s="28"/>
    </row>
    <row r="79" spans="4:6" ht="12.75" hidden="1">
      <c r="D79" s="29">
        <v>5</v>
      </c>
      <c r="E79" s="28" t="s">
        <v>33</v>
      </c>
      <c r="F79" s="28"/>
    </row>
    <row r="80" spans="4:6" ht="12.75" hidden="1">
      <c r="D80" s="29">
        <v>6</v>
      </c>
      <c r="E80" s="28" t="s">
        <v>34</v>
      </c>
      <c r="F80" s="28"/>
    </row>
    <row r="81" spans="4:6" ht="12.75" hidden="1">
      <c r="D81" s="29">
        <v>7</v>
      </c>
      <c r="E81" s="28" t="s">
        <v>35</v>
      </c>
      <c r="F81" s="28"/>
    </row>
    <row r="82" spans="4:6" ht="12.75" hidden="1">
      <c r="D82" s="29">
        <v>8</v>
      </c>
      <c r="E82" s="28" t="s">
        <v>36</v>
      </c>
      <c r="F82" s="28"/>
    </row>
    <row r="83" spans="4:6" ht="12.75" hidden="1">
      <c r="D83" s="29">
        <v>9</v>
      </c>
      <c r="E83" s="28" t="s">
        <v>37</v>
      </c>
      <c r="F83" s="28"/>
    </row>
    <row r="84" spans="4:6" ht="12.75" hidden="1">
      <c r="D84" s="29">
        <v>10</v>
      </c>
      <c r="E84" s="28" t="s">
        <v>38</v>
      </c>
      <c r="F84" s="28"/>
    </row>
    <row r="85" spans="4:6" ht="12.75" hidden="1">
      <c r="D85" s="29">
        <v>11</v>
      </c>
      <c r="E85" s="28" t="s">
        <v>39</v>
      </c>
      <c r="F85" s="28"/>
    </row>
    <row r="86" spans="4:6" ht="12.75" hidden="1">
      <c r="D86" s="29">
        <v>12</v>
      </c>
      <c r="E86" s="28" t="s">
        <v>58</v>
      </c>
      <c r="F86" s="28"/>
    </row>
    <row r="87" spans="4:6" ht="12.75" hidden="1">
      <c r="D87" s="29">
        <v>13</v>
      </c>
      <c r="E87" s="28" t="s">
        <v>59</v>
      </c>
      <c r="F87" s="28"/>
    </row>
    <row r="88" spans="4:6" ht="12.75" hidden="1">
      <c r="D88" s="29">
        <v>14</v>
      </c>
      <c r="E88" s="28" t="s">
        <v>60</v>
      </c>
      <c r="F88" s="28"/>
    </row>
    <row r="89" spans="4:6" ht="12.75" hidden="1">
      <c r="D89" s="29">
        <v>15</v>
      </c>
      <c r="E89" s="28" t="s">
        <v>40</v>
      </c>
      <c r="F89" s="28"/>
    </row>
    <row r="90" spans="4:6" ht="12.75" hidden="1">
      <c r="D90" s="29">
        <v>16</v>
      </c>
      <c r="E90" s="28" t="s">
        <v>41</v>
      </c>
      <c r="F90" s="28"/>
    </row>
    <row r="91" spans="4:6" ht="12.75" hidden="1">
      <c r="D91" s="29">
        <v>17</v>
      </c>
      <c r="E91" s="28" t="s">
        <v>42</v>
      </c>
      <c r="F91" s="28"/>
    </row>
    <row r="92" spans="4:6" ht="12.75" hidden="1">
      <c r="D92" s="29">
        <v>18</v>
      </c>
      <c r="E92" s="28" t="s">
        <v>43</v>
      </c>
      <c r="F92" s="28"/>
    </row>
    <row r="93" spans="4:6" ht="12.75" hidden="1">
      <c r="D93" s="29">
        <v>19</v>
      </c>
      <c r="E93" s="28" t="s">
        <v>47</v>
      </c>
      <c r="F93" s="28"/>
    </row>
    <row r="94" spans="4:6" ht="12.75" hidden="1">
      <c r="D94" s="29">
        <v>20</v>
      </c>
      <c r="E94" s="28" t="s">
        <v>48</v>
      </c>
      <c r="F94" s="28"/>
    </row>
    <row r="95" spans="4:6" ht="12.75" hidden="1">
      <c r="D95" s="29">
        <v>21</v>
      </c>
      <c r="E95" s="28" t="s">
        <v>49</v>
      </c>
      <c r="F95" s="28"/>
    </row>
    <row r="96" spans="4:6" ht="12.75" hidden="1">
      <c r="D96" s="29">
        <v>22</v>
      </c>
      <c r="E96" s="28" t="s">
        <v>50</v>
      </c>
      <c r="F96" s="28"/>
    </row>
    <row r="97" spans="4:6" ht="12.75" hidden="1">
      <c r="D97" s="29">
        <v>23</v>
      </c>
      <c r="E97" s="28" t="s">
        <v>51</v>
      </c>
      <c r="F97" s="28"/>
    </row>
    <row r="98" spans="4:6" ht="12.75" hidden="1">
      <c r="D98" s="29">
        <v>24</v>
      </c>
      <c r="E98" s="28" t="s">
        <v>52</v>
      </c>
      <c r="F98" s="28"/>
    </row>
    <row r="99" spans="4:6" ht="12.75" hidden="1">
      <c r="D99" s="29">
        <v>25</v>
      </c>
      <c r="E99" s="28" t="s">
        <v>53</v>
      </c>
      <c r="F99" s="28"/>
    </row>
    <row r="100" spans="4:6" ht="12.75" hidden="1">
      <c r="D100" s="29">
        <v>26</v>
      </c>
      <c r="E100" s="28" t="s">
        <v>44</v>
      </c>
      <c r="F100" s="28"/>
    </row>
    <row r="101" spans="4:6" ht="12.75" hidden="1">
      <c r="D101" s="29">
        <v>27</v>
      </c>
      <c r="E101" s="28" t="s">
        <v>45</v>
      </c>
      <c r="F101" s="28"/>
    </row>
    <row r="102" spans="4:6" ht="12.75" hidden="1">
      <c r="D102" s="29">
        <v>28</v>
      </c>
      <c r="E102" s="28" t="s">
        <v>61</v>
      </c>
      <c r="F102" s="28"/>
    </row>
    <row r="103" spans="4:6" ht="12.75" hidden="1">
      <c r="D103" s="29">
        <v>29</v>
      </c>
      <c r="E103" s="28" t="s">
        <v>62</v>
      </c>
      <c r="F103" s="28"/>
    </row>
    <row r="104" spans="4:6" ht="12.75" hidden="1">
      <c r="D104" s="29">
        <v>30</v>
      </c>
      <c r="E104" s="28"/>
      <c r="F104" s="28"/>
    </row>
    <row r="105" ht="12.75" hidden="1"/>
    <row r="106" ht="12.75" hidden="1"/>
    <row r="107" ht="12.75" hidden="1"/>
    <row r="108" spans="4:6" ht="15" hidden="1">
      <c r="D108" s="92"/>
      <c r="E108" s="93" t="s">
        <v>134</v>
      </c>
      <c r="F108" s="93"/>
    </row>
    <row r="109" spans="4:6" ht="15" hidden="1">
      <c r="D109" s="94">
        <v>1</v>
      </c>
      <c r="E109" s="92" t="s">
        <v>135</v>
      </c>
      <c r="F109" s="92"/>
    </row>
    <row r="110" spans="4:6" ht="15" hidden="1">
      <c r="D110" s="94">
        <v>2</v>
      </c>
      <c r="E110" s="92" t="s">
        <v>137</v>
      </c>
      <c r="F110" s="92"/>
    </row>
    <row r="111" spans="4:6" ht="15" hidden="1">
      <c r="D111" s="94">
        <v>3</v>
      </c>
      <c r="E111" s="92" t="s">
        <v>136</v>
      </c>
      <c r="F111" s="92"/>
    </row>
    <row r="112" spans="4:6" ht="15" hidden="1">
      <c r="D112" s="94">
        <v>4</v>
      </c>
      <c r="E112" s="92"/>
      <c r="F112" s="92"/>
    </row>
    <row r="113" ht="12.75" hidden="1"/>
    <row r="114" ht="12.75" hidden="1"/>
  </sheetData>
  <sheetProtection password="C242" sheet="1" deleteRows="0"/>
  <mergeCells count="32">
    <mergeCell ref="A53:E56"/>
    <mergeCell ref="G53:I55"/>
    <mergeCell ref="G56:I56"/>
    <mergeCell ref="A44:I44"/>
    <mergeCell ref="A45:D45"/>
    <mergeCell ref="A46:I46"/>
    <mergeCell ref="A47:B48"/>
    <mergeCell ref="C47:E48"/>
    <mergeCell ref="A51:B52"/>
    <mergeCell ref="C51:E52"/>
    <mergeCell ref="G51:I51"/>
    <mergeCell ref="G52:I52"/>
    <mergeCell ref="G8:I8"/>
    <mergeCell ref="B33:E33"/>
    <mergeCell ref="A49:B50"/>
    <mergeCell ref="C49:E50"/>
    <mergeCell ref="B35:E35"/>
    <mergeCell ref="B37:E37"/>
    <mergeCell ref="B39:E39"/>
    <mergeCell ref="B40:E40"/>
    <mergeCell ref="A42:I42"/>
    <mergeCell ref="A43:I43"/>
    <mergeCell ref="B34:G34"/>
    <mergeCell ref="A1:H1"/>
    <mergeCell ref="A3:I3"/>
    <mergeCell ref="G4:I4"/>
    <mergeCell ref="E5:I5"/>
    <mergeCell ref="A6:B6"/>
    <mergeCell ref="E6:G6"/>
    <mergeCell ref="A7:E7"/>
    <mergeCell ref="G7:I7"/>
    <mergeCell ref="A8:B8"/>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6"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F112"/>
  <sheetViews>
    <sheetView zoomScalePageLayoutView="0" workbookViewId="0" topLeftCell="A10">
      <selection activeCell="D4" sqref="D4"/>
    </sheetView>
  </sheetViews>
  <sheetFormatPr defaultColWidth="8.8515625" defaultRowHeight="12.75"/>
  <cols>
    <col min="1" max="1" width="7.28125" style="1" customWidth="1"/>
    <col min="2" max="2" width="11.00390625" style="1" customWidth="1"/>
    <col min="3" max="3" width="12.00390625" style="1" customWidth="1"/>
    <col min="4" max="4" width="10.140625" style="1" customWidth="1"/>
    <col min="5" max="5" width="31.57421875" style="1" customWidth="1"/>
    <col min="6" max="6" width="9.00390625" style="1" customWidth="1"/>
    <col min="7" max="7" width="23.8515625" style="1" customWidth="1"/>
    <col min="8" max="9" width="11.57421875" style="1" customWidth="1"/>
    <col min="10" max="16384" width="8.8515625" style="1" customWidth="1"/>
  </cols>
  <sheetData>
    <row r="1" spans="1:32" s="39" customFormat="1" ht="18" customHeight="1">
      <c r="A1" s="113" t="s">
        <v>14</v>
      </c>
      <c r="B1" s="113"/>
      <c r="C1" s="113"/>
      <c r="D1" s="113"/>
      <c r="E1" s="113"/>
      <c r="F1" s="113"/>
      <c r="G1" s="113"/>
      <c r="H1" s="113"/>
      <c r="I1" s="51" t="s">
        <v>89</v>
      </c>
      <c r="J1" s="38"/>
      <c r="K1" s="38"/>
      <c r="L1" s="38"/>
      <c r="M1" s="38"/>
      <c r="N1" s="38"/>
      <c r="O1" s="38"/>
      <c r="P1" s="38"/>
      <c r="Q1" s="38"/>
      <c r="R1" s="38"/>
      <c r="S1" s="38"/>
      <c r="T1" s="38"/>
      <c r="U1" s="38"/>
      <c r="V1" s="38"/>
      <c r="W1" s="38"/>
      <c r="X1" s="38"/>
      <c r="Y1" s="38"/>
      <c r="Z1" s="38"/>
      <c r="AA1" s="38"/>
      <c r="AB1" s="38"/>
      <c r="AC1" s="38"/>
      <c r="AD1" s="38"/>
      <c r="AE1" s="38"/>
      <c r="AF1" s="38"/>
    </row>
    <row r="2" spans="1:32" s="4" customFormat="1" ht="9" customHeight="1">
      <c r="A2" s="5"/>
      <c r="J2" s="3"/>
      <c r="K2" s="3"/>
      <c r="L2" s="3"/>
      <c r="M2" s="3"/>
      <c r="N2" s="3"/>
      <c r="O2" s="3"/>
      <c r="P2" s="3"/>
      <c r="Q2" s="3"/>
      <c r="R2" s="3"/>
      <c r="S2" s="3"/>
      <c r="T2" s="3"/>
      <c r="U2" s="3"/>
      <c r="V2" s="3"/>
      <c r="W2" s="3"/>
      <c r="X2" s="3"/>
      <c r="Y2" s="3"/>
      <c r="Z2" s="3"/>
      <c r="AA2" s="3"/>
      <c r="AB2" s="3"/>
      <c r="AC2" s="3"/>
      <c r="AD2" s="3"/>
      <c r="AE2" s="3"/>
      <c r="AF2" s="3"/>
    </row>
    <row r="3" spans="1:32" s="12" customFormat="1" ht="18" customHeight="1">
      <c r="A3" s="122" t="s">
        <v>66</v>
      </c>
      <c r="B3" s="122"/>
      <c r="C3" s="122"/>
      <c r="D3" s="122"/>
      <c r="E3" s="122"/>
      <c r="F3" s="122"/>
      <c r="G3" s="122"/>
      <c r="H3" s="122"/>
      <c r="I3" s="122"/>
      <c r="J3" s="11"/>
      <c r="K3" s="11"/>
      <c r="L3" s="11"/>
      <c r="M3" s="11"/>
      <c r="N3" s="11"/>
      <c r="O3" s="11"/>
      <c r="P3" s="11"/>
      <c r="Q3" s="11"/>
      <c r="R3" s="11"/>
      <c r="S3" s="11"/>
      <c r="T3" s="11"/>
      <c r="U3" s="11"/>
      <c r="V3" s="11"/>
      <c r="W3" s="11"/>
      <c r="X3" s="11"/>
      <c r="Y3" s="11"/>
      <c r="Z3" s="11"/>
      <c r="AA3" s="11"/>
      <c r="AB3" s="11"/>
      <c r="AC3" s="11"/>
      <c r="AD3" s="11"/>
      <c r="AE3" s="11"/>
      <c r="AF3" s="11"/>
    </row>
    <row r="4" spans="1:32" s="4" customFormat="1" ht="6" customHeight="1">
      <c r="A4" s="6"/>
      <c r="B4" s="37"/>
      <c r="C4" s="37"/>
      <c r="D4" s="91">
        <v>1</v>
      </c>
      <c r="E4" s="37"/>
      <c r="F4" s="37"/>
      <c r="G4" s="130"/>
      <c r="H4" s="130"/>
      <c r="I4" s="130"/>
      <c r="J4" s="3"/>
      <c r="K4" s="3"/>
      <c r="L4" s="3"/>
      <c r="M4" s="3"/>
      <c r="N4" s="3"/>
      <c r="O4" s="3"/>
      <c r="P4" s="3"/>
      <c r="Q4" s="3"/>
      <c r="R4" s="3"/>
      <c r="S4" s="3"/>
      <c r="T4" s="3"/>
      <c r="U4" s="3"/>
      <c r="V4" s="3"/>
      <c r="W4" s="3"/>
      <c r="X4" s="3"/>
      <c r="Y4" s="3"/>
      <c r="Z4" s="3"/>
      <c r="AA4" s="3"/>
      <c r="AB4" s="3"/>
      <c r="AC4" s="3"/>
      <c r="AD4" s="3"/>
      <c r="AE4" s="3"/>
      <c r="AF4" s="3"/>
    </row>
    <row r="5" spans="1:32" s="12" customFormat="1" ht="21.75" customHeight="1" thickBot="1">
      <c r="A5" s="99" t="s">
        <v>138</v>
      </c>
      <c r="B5" s="100"/>
      <c r="C5" s="99" t="s">
        <v>138</v>
      </c>
      <c r="D5" s="100"/>
      <c r="E5" s="128" t="s">
        <v>76</v>
      </c>
      <c r="F5" s="128"/>
      <c r="G5" s="128"/>
      <c r="H5" s="128"/>
      <c r="I5" s="128"/>
      <c r="J5" s="11"/>
      <c r="K5" s="11"/>
      <c r="L5" s="11"/>
      <c r="M5" s="11"/>
      <c r="N5" s="11"/>
      <c r="O5" s="11"/>
      <c r="P5" s="11"/>
      <c r="Q5" s="11"/>
      <c r="R5" s="11"/>
      <c r="S5" s="11"/>
      <c r="T5" s="11"/>
      <c r="U5" s="11"/>
      <c r="V5" s="11"/>
      <c r="W5" s="11"/>
      <c r="X5" s="11"/>
      <c r="Y5" s="11"/>
      <c r="Z5" s="11"/>
      <c r="AA5" s="11"/>
      <c r="AB5" s="11"/>
      <c r="AC5" s="11"/>
      <c r="AD5" s="11"/>
      <c r="AE5" s="11"/>
      <c r="AF5" s="11"/>
    </row>
    <row r="6" spans="1:32" s="4" customFormat="1" ht="21.75" customHeight="1" thickBot="1">
      <c r="A6" s="121" t="str">
        <f>IF(D4&lt;&gt;3,"IČO :","Dátum narodenia :")</f>
        <v>IČO :</v>
      </c>
      <c r="B6" s="121"/>
      <c r="C6" s="32" t="s">
        <v>124</v>
      </c>
      <c r="D6" s="36" t="s">
        <v>13</v>
      </c>
      <c r="E6" s="126" t="s">
        <v>144</v>
      </c>
      <c r="F6" s="126"/>
      <c r="G6" s="126"/>
      <c r="H6" s="98" t="s">
        <v>142</v>
      </c>
      <c r="I6" s="96">
        <v>21792437</v>
      </c>
      <c r="J6" s="3"/>
      <c r="K6" s="3"/>
      <c r="L6" s="3"/>
      <c r="M6" s="3"/>
      <c r="N6" s="3"/>
      <c r="O6" s="3"/>
      <c r="P6" s="3"/>
      <c r="Q6" s="3"/>
      <c r="R6" s="3"/>
      <c r="S6" s="3"/>
      <c r="T6" s="3"/>
      <c r="U6" s="3"/>
      <c r="V6" s="3"/>
      <c r="W6" s="3"/>
      <c r="X6" s="3"/>
      <c r="Y6" s="3"/>
      <c r="Z6" s="3"/>
      <c r="AA6" s="3"/>
      <c r="AB6" s="3"/>
      <c r="AC6" s="3"/>
      <c r="AD6" s="3"/>
      <c r="AE6" s="3"/>
      <c r="AF6" s="3"/>
    </row>
    <row r="7" spans="1:32" s="4" customFormat="1" ht="21.75" customHeight="1">
      <c r="A7" s="142" t="s">
        <v>198</v>
      </c>
      <c r="B7" s="142"/>
      <c r="C7" s="142"/>
      <c r="D7" s="142"/>
      <c r="E7" s="142"/>
      <c r="F7" s="40"/>
      <c r="G7" s="119" t="s">
        <v>77</v>
      </c>
      <c r="H7" s="119"/>
      <c r="I7" s="119"/>
      <c r="J7" s="3"/>
      <c r="K7" s="3"/>
      <c r="L7" s="3"/>
      <c r="M7" s="3"/>
      <c r="N7" s="3"/>
      <c r="O7" s="3"/>
      <c r="P7" s="3"/>
      <c r="Q7" s="3"/>
      <c r="R7" s="3"/>
      <c r="S7" s="3"/>
      <c r="T7" s="3"/>
      <c r="U7" s="3"/>
      <c r="V7" s="3"/>
      <c r="W7" s="3"/>
      <c r="X7" s="3"/>
      <c r="Y7" s="3"/>
      <c r="Z7" s="3"/>
      <c r="AA7" s="3"/>
      <c r="AB7" s="3"/>
      <c r="AC7" s="3"/>
      <c r="AD7" s="3"/>
      <c r="AE7" s="3"/>
      <c r="AF7" s="3"/>
    </row>
    <row r="8" spans="1:32" s="4" customFormat="1" ht="21.75" customHeight="1">
      <c r="A8" s="142" t="s">
        <v>55</v>
      </c>
      <c r="B8" s="142"/>
      <c r="C8" s="26">
        <v>10</v>
      </c>
      <c r="D8" s="22"/>
      <c r="E8" s="17"/>
      <c r="F8" s="17"/>
      <c r="G8" s="114" t="s">
        <v>176</v>
      </c>
      <c r="H8" s="114"/>
      <c r="I8" s="114"/>
      <c r="J8" s="11"/>
      <c r="K8" s="25"/>
      <c r="L8" s="3"/>
      <c r="M8" s="3"/>
      <c r="N8" s="3"/>
      <c r="O8" s="3"/>
      <c r="P8" s="3"/>
      <c r="Q8" s="3"/>
      <c r="R8" s="3"/>
      <c r="S8" s="3"/>
      <c r="T8" s="3"/>
      <c r="U8" s="3"/>
      <c r="V8" s="3"/>
      <c r="W8" s="3"/>
      <c r="X8" s="3"/>
      <c r="Y8" s="3"/>
      <c r="Z8" s="3"/>
      <c r="AA8" s="3"/>
      <c r="AB8" s="3"/>
      <c r="AC8" s="3"/>
      <c r="AD8" s="3"/>
      <c r="AE8" s="3"/>
      <c r="AF8" s="3"/>
    </row>
    <row r="9" spans="1:32" s="4" customFormat="1" ht="21" customHeight="1">
      <c r="A9" s="6" t="s">
        <v>143</v>
      </c>
      <c r="B9" s="1"/>
      <c r="C9" s="97">
        <v>5000</v>
      </c>
      <c r="D9" s="41" t="s">
        <v>29</v>
      </c>
      <c r="E9" s="95"/>
      <c r="F9" s="108"/>
      <c r="G9" s="40" t="s">
        <v>18</v>
      </c>
      <c r="H9" s="7">
        <v>42875</v>
      </c>
      <c r="I9" s="7">
        <v>42882</v>
      </c>
      <c r="J9" s="3"/>
      <c r="K9" s="3"/>
      <c r="L9" s="3"/>
      <c r="M9" s="3"/>
      <c r="N9" s="3"/>
      <c r="O9" s="3"/>
      <c r="P9" s="3"/>
      <c r="Q9" s="3"/>
      <c r="R9" s="3"/>
      <c r="S9" s="3"/>
      <c r="T9" s="3"/>
      <c r="U9" s="3"/>
      <c r="V9" s="3"/>
      <c r="W9" s="3"/>
      <c r="X9" s="3"/>
      <c r="Y9" s="3"/>
      <c r="Z9" s="3"/>
      <c r="AA9" s="3"/>
      <c r="AB9" s="3"/>
      <c r="AC9" s="3"/>
      <c r="AD9" s="3"/>
      <c r="AE9" s="3"/>
      <c r="AF9" s="3"/>
    </row>
    <row r="10" ht="6" customHeight="1">
      <c r="D10" s="60">
        <v>11</v>
      </c>
    </row>
    <row r="11" spans="1:9" ht="84" customHeight="1">
      <c r="A11" s="13" t="s">
        <v>64</v>
      </c>
      <c r="B11" s="14" t="s">
        <v>8</v>
      </c>
      <c r="C11" s="15" t="s">
        <v>9</v>
      </c>
      <c r="D11" s="15" t="s">
        <v>10</v>
      </c>
      <c r="E11" s="15" t="s">
        <v>12</v>
      </c>
      <c r="F11" s="15" t="s">
        <v>199</v>
      </c>
      <c r="G11" s="15" t="s">
        <v>11</v>
      </c>
      <c r="H11" s="16" t="s">
        <v>125</v>
      </c>
      <c r="I11" s="70" t="s">
        <v>130</v>
      </c>
    </row>
    <row r="12" spans="1:9" ht="15.75" customHeight="1">
      <c r="A12" s="44">
        <v>1</v>
      </c>
      <c r="B12" s="53" t="s">
        <v>170</v>
      </c>
      <c r="C12" s="53" t="s">
        <v>152</v>
      </c>
      <c r="D12" s="54">
        <v>42884</v>
      </c>
      <c r="E12" s="52" t="s">
        <v>177</v>
      </c>
      <c r="F12" s="109" t="s">
        <v>202</v>
      </c>
      <c r="G12" s="53" t="s">
        <v>151</v>
      </c>
      <c r="H12" s="55">
        <f>10*7*3.5</f>
        <v>245</v>
      </c>
      <c r="I12" s="71"/>
    </row>
    <row r="13" spans="1:9" ht="15.75" customHeight="1">
      <c r="A13" s="45">
        <v>2</v>
      </c>
      <c r="B13" s="52" t="s">
        <v>171</v>
      </c>
      <c r="C13" s="52" t="s">
        <v>153</v>
      </c>
      <c r="D13" s="56">
        <v>42885</v>
      </c>
      <c r="E13" s="52" t="s">
        <v>178</v>
      </c>
      <c r="F13" s="52" t="s">
        <v>203</v>
      </c>
      <c r="G13" s="52" t="s">
        <v>155</v>
      </c>
      <c r="H13" s="57">
        <f>45*7</f>
        <v>315</v>
      </c>
      <c r="I13" s="72"/>
    </row>
    <row r="14" spans="1:9" ht="15.75" customHeight="1">
      <c r="A14" s="45">
        <v>3</v>
      </c>
      <c r="B14" s="52" t="s">
        <v>156</v>
      </c>
      <c r="C14" s="52"/>
      <c r="D14" s="56">
        <v>42896</v>
      </c>
      <c r="E14" s="52" t="s">
        <v>157</v>
      </c>
      <c r="F14" s="52"/>
      <c r="G14" s="52" t="s">
        <v>158</v>
      </c>
      <c r="H14" s="57">
        <f>72.09*3*2</f>
        <v>432.54</v>
      </c>
      <c r="I14" s="72"/>
    </row>
    <row r="15" spans="1:9" ht="15.75" customHeight="1">
      <c r="A15" s="45">
        <v>4</v>
      </c>
      <c r="B15" s="52" t="s">
        <v>156</v>
      </c>
      <c r="C15" s="52"/>
      <c r="D15" s="56">
        <v>42896</v>
      </c>
      <c r="E15" s="52" t="s">
        <v>159</v>
      </c>
      <c r="F15" s="52"/>
      <c r="G15" s="52" t="s">
        <v>160</v>
      </c>
      <c r="H15" s="57">
        <f>16.91*3*2</f>
        <v>101.46000000000001</v>
      </c>
      <c r="I15" s="72"/>
    </row>
    <row r="16" spans="1:9" ht="15.75" customHeight="1">
      <c r="A16" s="45">
        <v>5</v>
      </c>
      <c r="B16" s="52" t="s">
        <v>156</v>
      </c>
      <c r="C16" s="52"/>
      <c r="D16" s="56">
        <v>42896</v>
      </c>
      <c r="E16" s="52" t="s">
        <v>161</v>
      </c>
      <c r="F16" s="52" t="s">
        <v>201</v>
      </c>
      <c r="G16" s="52" t="s">
        <v>164</v>
      </c>
      <c r="H16" s="57">
        <f>14*3*2</f>
        <v>84</v>
      </c>
      <c r="I16" s="72"/>
    </row>
    <row r="17" spans="1:9" ht="25.5">
      <c r="A17" s="45">
        <v>6</v>
      </c>
      <c r="B17" s="52" t="s">
        <v>156</v>
      </c>
      <c r="C17" s="52"/>
      <c r="D17" s="56">
        <v>42896</v>
      </c>
      <c r="E17" s="52" t="s">
        <v>162</v>
      </c>
      <c r="F17" s="52" t="s">
        <v>205</v>
      </c>
      <c r="G17" s="52" t="s">
        <v>163</v>
      </c>
      <c r="H17" s="57">
        <f>29.8*3*2</f>
        <v>178.8</v>
      </c>
      <c r="I17" s="72"/>
    </row>
    <row r="18" spans="1:9" ht="25.5">
      <c r="A18" s="45">
        <v>7</v>
      </c>
      <c r="B18" s="52" t="s">
        <v>165</v>
      </c>
      <c r="C18" s="52"/>
      <c r="D18" s="56">
        <v>42880</v>
      </c>
      <c r="E18" s="52" t="s">
        <v>179</v>
      </c>
      <c r="F18" s="52" t="s">
        <v>206</v>
      </c>
      <c r="G18" s="52" t="s">
        <v>167</v>
      </c>
      <c r="H18" s="57">
        <f>14.5*6</f>
        <v>87</v>
      </c>
      <c r="I18" s="72"/>
    </row>
    <row r="19" spans="1:9" ht="25.5">
      <c r="A19" s="45">
        <v>8</v>
      </c>
      <c r="B19" s="52" t="s">
        <v>172</v>
      </c>
      <c r="C19" s="52" t="s">
        <v>173</v>
      </c>
      <c r="D19" s="56">
        <v>42885</v>
      </c>
      <c r="E19" s="52" t="s">
        <v>183</v>
      </c>
      <c r="F19" s="52" t="s">
        <v>204</v>
      </c>
      <c r="G19" s="52" t="s">
        <v>175</v>
      </c>
      <c r="H19" s="57">
        <f>40*7</f>
        <v>280</v>
      </c>
      <c r="I19" s="72"/>
    </row>
    <row r="20" spans="1:9" ht="13.5" customHeight="1">
      <c r="A20" s="45">
        <v>9</v>
      </c>
      <c r="B20" s="52" t="s">
        <v>180</v>
      </c>
      <c r="C20" s="52" t="s">
        <v>181</v>
      </c>
      <c r="D20" s="56">
        <v>42885</v>
      </c>
      <c r="E20" s="52" t="s">
        <v>182</v>
      </c>
      <c r="F20" s="52" t="s">
        <v>207</v>
      </c>
      <c r="G20" s="52" t="s">
        <v>186</v>
      </c>
      <c r="H20" s="57">
        <v>2792</v>
      </c>
      <c r="I20" s="72"/>
    </row>
    <row r="21" spans="1:9" ht="25.5">
      <c r="A21" s="45">
        <v>10</v>
      </c>
      <c r="B21" s="52" t="s">
        <v>184</v>
      </c>
      <c r="C21" s="52"/>
      <c r="D21" s="56">
        <v>42874</v>
      </c>
      <c r="E21" s="52" t="s">
        <v>197</v>
      </c>
      <c r="F21" s="52" t="s">
        <v>209</v>
      </c>
      <c r="G21" s="52" t="s">
        <v>185</v>
      </c>
      <c r="H21" s="57">
        <f>56*0.4*6</f>
        <v>134.4</v>
      </c>
      <c r="I21" s="72"/>
    </row>
    <row r="22" spans="1:9" ht="51">
      <c r="A22" s="45">
        <v>11</v>
      </c>
      <c r="B22" s="52" t="s">
        <v>168</v>
      </c>
      <c r="C22" s="52"/>
      <c r="D22" s="56">
        <v>42885</v>
      </c>
      <c r="E22" s="52" t="s">
        <v>169</v>
      </c>
      <c r="F22" s="52" t="s">
        <v>210</v>
      </c>
      <c r="G22" s="52" t="s">
        <v>76</v>
      </c>
      <c r="H22" s="57">
        <v>350</v>
      </c>
      <c r="I22" s="72"/>
    </row>
    <row r="23" spans="1:9" ht="12.75">
      <c r="A23" s="45">
        <v>12</v>
      </c>
      <c r="B23" s="52"/>
      <c r="C23" s="52"/>
      <c r="D23" s="56"/>
      <c r="E23" s="52"/>
      <c r="F23" s="52"/>
      <c r="G23" s="52"/>
      <c r="H23" s="57"/>
      <c r="I23" s="72"/>
    </row>
    <row r="24" spans="1:9" ht="12.75">
      <c r="A24" s="45">
        <v>13</v>
      </c>
      <c r="B24" s="52"/>
      <c r="C24" s="52"/>
      <c r="D24" s="56"/>
      <c r="E24" s="52"/>
      <c r="F24" s="52"/>
      <c r="G24" s="52"/>
      <c r="H24" s="57"/>
      <c r="I24" s="72"/>
    </row>
    <row r="25" spans="1:9" ht="12.75">
      <c r="A25" s="45">
        <v>14</v>
      </c>
      <c r="B25" s="52"/>
      <c r="C25" s="52"/>
      <c r="D25" s="56"/>
      <c r="E25" s="52"/>
      <c r="F25" s="52"/>
      <c r="G25" s="52"/>
      <c r="H25" s="57"/>
      <c r="I25" s="72"/>
    </row>
    <row r="26" spans="1:9" ht="12.75">
      <c r="A26" s="45">
        <v>15</v>
      </c>
      <c r="B26" s="52"/>
      <c r="C26" s="52"/>
      <c r="D26" s="56"/>
      <c r="E26" s="52"/>
      <c r="F26" s="52"/>
      <c r="G26" s="52"/>
      <c r="H26" s="57"/>
      <c r="I26" s="72"/>
    </row>
    <row r="27" spans="1:9" ht="12.75">
      <c r="A27" s="45">
        <v>16</v>
      </c>
      <c r="B27" s="52"/>
      <c r="C27" s="52"/>
      <c r="D27" s="56"/>
      <c r="E27" s="52"/>
      <c r="F27" s="52"/>
      <c r="G27" s="52"/>
      <c r="H27" s="57"/>
      <c r="I27" s="72"/>
    </row>
    <row r="28" spans="1:9" ht="12.75">
      <c r="A28" s="45">
        <v>17</v>
      </c>
      <c r="B28" s="52"/>
      <c r="C28" s="52"/>
      <c r="D28" s="56"/>
      <c r="E28" s="52"/>
      <c r="F28" s="52"/>
      <c r="G28" s="52"/>
      <c r="H28" s="57"/>
      <c r="I28" s="72"/>
    </row>
    <row r="29" spans="1:9" ht="12.75">
      <c r="A29" s="45">
        <v>18</v>
      </c>
      <c r="B29" s="52"/>
      <c r="C29" s="52"/>
      <c r="D29" s="56"/>
      <c r="E29" s="52"/>
      <c r="F29" s="52"/>
      <c r="G29" s="52"/>
      <c r="H29" s="57"/>
      <c r="I29" s="72"/>
    </row>
    <row r="30" spans="1:9" ht="12.75">
      <c r="A30" s="45">
        <v>19</v>
      </c>
      <c r="B30" s="52"/>
      <c r="C30" s="52"/>
      <c r="D30" s="56"/>
      <c r="E30" s="52"/>
      <c r="F30" s="52"/>
      <c r="G30" s="52"/>
      <c r="H30" s="57"/>
      <c r="I30" s="72"/>
    </row>
    <row r="31" spans="1:11" ht="12.75">
      <c r="A31" s="45">
        <v>20</v>
      </c>
      <c r="B31" s="52"/>
      <c r="C31" s="52"/>
      <c r="D31" s="56"/>
      <c r="E31" s="52"/>
      <c r="F31" s="52"/>
      <c r="G31" s="52"/>
      <c r="H31" s="57"/>
      <c r="I31" s="72"/>
      <c r="K31" s="81"/>
    </row>
    <row r="32" spans="1:9" ht="24">
      <c r="A32" s="46"/>
      <c r="B32" s="47"/>
      <c r="C32" s="47"/>
      <c r="D32" s="48"/>
      <c r="E32" s="49" t="s">
        <v>19</v>
      </c>
      <c r="F32" s="49"/>
      <c r="G32" s="47"/>
      <c r="H32" s="50"/>
      <c r="I32" s="73"/>
    </row>
    <row r="33" spans="1:9" s="2" customFormat="1" ht="18" customHeight="1">
      <c r="A33" s="74" t="s">
        <v>0</v>
      </c>
      <c r="B33" s="115" t="s">
        <v>128</v>
      </c>
      <c r="C33" s="116"/>
      <c r="D33" s="116"/>
      <c r="E33" s="116"/>
      <c r="F33" s="104"/>
      <c r="G33" s="85"/>
      <c r="H33" s="75">
        <f>SUM(H12:H32)</f>
        <v>5000.2</v>
      </c>
      <c r="I33" s="76"/>
    </row>
    <row r="34" spans="1:9" s="2" customFormat="1" ht="18" customHeight="1">
      <c r="A34" s="9" t="s">
        <v>4</v>
      </c>
      <c r="B34" s="123" t="s">
        <v>129</v>
      </c>
      <c r="C34" s="124"/>
      <c r="D34" s="124"/>
      <c r="E34" s="124"/>
      <c r="F34" s="124"/>
      <c r="G34" s="125"/>
      <c r="H34" s="101">
        <v>0</v>
      </c>
      <c r="I34" s="77"/>
    </row>
    <row r="35" spans="1:12" s="68" customFormat="1" ht="18" customHeight="1">
      <c r="A35" s="66" t="s">
        <v>5</v>
      </c>
      <c r="B35" s="117" t="s">
        <v>15</v>
      </c>
      <c r="C35" s="118"/>
      <c r="D35" s="118"/>
      <c r="E35" s="118"/>
      <c r="F35" s="105"/>
      <c r="G35" s="86"/>
      <c r="H35" s="67">
        <v>5000</v>
      </c>
      <c r="I35" s="78"/>
      <c r="L35" s="69"/>
    </row>
    <row r="36" spans="1:12" s="68" customFormat="1" ht="18" customHeight="1">
      <c r="A36" s="10" t="s">
        <v>6</v>
      </c>
      <c r="B36" s="82" t="s">
        <v>131</v>
      </c>
      <c r="C36" s="83"/>
      <c r="D36" s="83"/>
      <c r="E36" s="83"/>
      <c r="F36" s="83"/>
      <c r="G36" s="86"/>
      <c r="H36" s="102">
        <v>0</v>
      </c>
      <c r="I36" s="78"/>
      <c r="L36" s="69"/>
    </row>
    <row r="37" spans="1:9" s="68" customFormat="1" ht="18" customHeight="1">
      <c r="A37" s="66" t="s">
        <v>7</v>
      </c>
      <c r="B37" s="117" t="s">
        <v>133</v>
      </c>
      <c r="C37" s="118"/>
      <c r="D37" s="118"/>
      <c r="E37" s="118"/>
      <c r="F37" s="105"/>
      <c r="G37" s="86"/>
      <c r="H37" s="84">
        <f>MIN((H33+H34),(H35+H36))</f>
        <v>5000</v>
      </c>
      <c r="I37" s="78"/>
    </row>
    <row r="38" spans="1:9" s="2" customFormat="1" ht="18" customHeight="1">
      <c r="A38" s="10" t="s">
        <v>126</v>
      </c>
      <c r="B38" s="62" t="s">
        <v>140</v>
      </c>
      <c r="C38" s="63"/>
      <c r="D38" s="63"/>
      <c r="E38" s="63"/>
      <c r="F38" s="63"/>
      <c r="G38" s="87"/>
      <c r="H38" s="8">
        <f>+H33+H34-H37</f>
        <v>0.1999999999998181</v>
      </c>
      <c r="I38" s="79"/>
    </row>
    <row r="39" spans="1:9" s="2" customFormat="1" ht="18" customHeight="1">
      <c r="A39" s="10" t="s">
        <v>127</v>
      </c>
      <c r="B39" s="133" t="s">
        <v>16</v>
      </c>
      <c r="C39" s="134"/>
      <c r="D39" s="134"/>
      <c r="E39" s="134"/>
      <c r="F39" s="63"/>
      <c r="G39" s="87"/>
      <c r="H39" s="103">
        <v>3000</v>
      </c>
      <c r="I39" s="79"/>
    </row>
    <row r="40" spans="1:9" s="2" customFormat="1" ht="18" customHeight="1">
      <c r="A40" s="89" t="s">
        <v>132</v>
      </c>
      <c r="B40" s="137" t="s">
        <v>17</v>
      </c>
      <c r="C40" s="138"/>
      <c r="D40" s="138"/>
      <c r="E40" s="138"/>
      <c r="F40" s="106"/>
      <c r="G40" s="88"/>
      <c r="H40" s="64">
        <f>+H37-H39</f>
        <v>2000</v>
      </c>
      <c r="I40" s="80"/>
    </row>
    <row r="41" spans="2:9" ht="12.75">
      <c r="B41" s="34" t="s">
        <v>139</v>
      </c>
      <c r="C41" s="34"/>
      <c r="D41" s="35"/>
      <c r="E41" s="35"/>
      <c r="F41" s="35"/>
      <c r="G41" s="65"/>
      <c r="H41" s="61"/>
      <c r="I41" s="61"/>
    </row>
    <row r="42" spans="1:9" ht="96" customHeight="1">
      <c r="A42" s="139" t="s">
        <v>200</v>
      </c>
      <c r="B42" s="139"/>
      <c r="C42" s="139"/>
      <c r="D42" s="139"/>
      <c r="E42" s="139"/>
      <c r="F42" s="139"/>
      <c r="G42" s="139"/>
      <c r="H42" s="139"/>
      <c r="I42" s="139"/>
    </row>
    <row r="43" spans="1:9" ht="31.5" customHeight="1">
      <c r="A43" s="127" t="s">
        <v>145</v>
      </c>
      <c r="B43" s="127"/>
      <c r="C43" s="127"/>
      <c r="D43" s="127"/>
      <c r="E43" s="127"/>
      <c r="F43" s="127"/>
      <c r="G43" s="127"/>
      <c r="H43" s="127"/>
      <c r="I43" s="127"/>
    </row>
    <row r="44" spans="1:9" ht="13.5" customHeight="1">
      <c r="A44" s="131" t="str">
        <f>+CONCATENATE("Formulár zašlite zároveň aj v elektronickej verzii (vo formáte .xlsm, .xls) na email: ",IF(C8=2,"vyuctovanie.hraci@stz.sk","vyuctovanie.kluby@stz.sk"),". (Bez príloh - dokladov z vyúčtovania).")</f>
        <v>Formulár zašlite zároveň aj v elektronickej verzii (vo formáte .xlsm, .xls) na email: vyuctovanie.kluby@stz.sk. (Bez príloh - dokladov z vyúčtovania).</v>
      </c>
      <c r="B44" s="131"/>
      <c r="C44" s="131"/>
      <c r="D44" s="131"/>
      <c r="E44" s="131"/>
      <c r="F44" s="131"/>
      <c r="G44" s="131"/>
      <c r="H44" s="131"/>
      <c r="I44" s="131"/>
    </row>
    <row r="45" spans="1:9" ht="13.5" customHeight="1">
      <c r="A45" s="140" t="s">
        <v>65</v>
      </c>
      <c r="B45" s="140"/>
      <c r="C45" s="140"/>
      <c r="D45" s="140"/>
      <c r="E45" s="90">
        <f>IF(I6&lt;&gt;"",I6,"")</f>
        <v>21792437</v>
      </c>
      <c r="F45" s="90"/>
      <c r="G45" s="33"/>
      <c r="H45" s="33"/>
      <c r="I45" s="31"/>
    </row>
    <row r="46" spans="1:10" s="59" customFormat="1" ht="36" customHeight="1">
      <c r="A46" s="141" t="s">
        <v>67</v>
      </c>
      <c r="B46" s="141"/>
      <c r="C46" s="141"/>
      <c r="D46" s="141"/>
      <c r="E46" s="141"/>
      <c r="F46" s="141"/>
      <c r="G46" s="141"/>
      <c r="H46" s="141"/>
      <c r="I46" s="141"/>
      <c r="J46" s="58"/>
    </row>
    <row r="47" spans="1:32" ht="6" customHeight="1">
      <c r="A47" s="132" t="s">
        <v>1</v>
      </c>
      <c r="B47" s="132"/>
      <c r="C47" s="135" t="s">
        <v>78</v>
      </c>
      <c r="D47" s="135"/>
      <c r="E47" s="135"/>
      <c r="F47" s="110"/>
      <c r="G47" s="42"/>
      <c r="H47" s="43"/>
      <c r="I47" s="43"/>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ht="12.75">
      <c r="A48" s="132"/>
      <c r="B48" s="132"/>
      <c r="C48" s="136"/>
      <c r="D48" s="136"/>
      <c r="E48" s="136"/>
      <c r="F48" s="110"/>
      <c r="G48" s="42"/>
      <c r="H48" s="43"/>
      <c r="I48" s="43"/>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ht="9" customHeight="1">
      <c r="A49" s="132" t="s">
        <v>63</v>
      </c>
      <c r="B49" s="132"/>
      <c r="C49" s="136" t="s">
        <v>141</v>
      </c>
      <c r="D49" s="136"/>
      <c r="E49" s="136"/>
      <c r="F49" s="110"/>
      <c r="G49" s="43"/>
      <c r="H49" s="43"/>
      <c r="I49" s="43"/>
      <c r="J49" s="27"/>
      <c r="K49" s="27"/>
      <c r="L49" s="27"/>
      <c r="M49" s="27"/>
      <c r="N49" s="27"/>
      <c r="O49" s="27"/>
      <c r="P49" s="27"/>
      <c r="Q49" s="27"/>
      <c r="R49" s="27"/>
      <c r="S49" s="27"/>
      <c r="T49" s="27"/>
      <c r="U49" s="27"/>
      <c r="V49" s="27"/>
      <c r="W49" s="27"/>
      <c r="X49" s="27"/>
      <c r="Y49" s="27"/>
      <c r="Z49" s="27"/>
      <c r="AA49" s="27"/>
      <c r="AB49" s="27"/>
      <c r="AC49" s="27"/>
      <c r="AD49" s="27"/>
      <c r="AE49" s="27"/>
      <c r="AF49" s="27"/>
    </row>
    <row r="50" spans="1:32" ht="12.75">
      <c r="A50" s="132"/>
      <c r="B50" s="132"/>
      <c r="C50" s="136"/>
      <c r="D50" s="136"/>
      <c r="E50" s="136"/>
      <c r="F50" s="110"/>
      <c r="G50" s="43"/>
      <c r="H50" s="43"/>
      <c r="I50" s="43"/>
      <c r="J50" s="27"/>
      <c r="K50" s="27"/>
      <c r="L50" s="27"/>
      <c r="M50" s="27"/>
      <c r="N50" s="27"/>
      <c r="O50" s="27"/>
      <c r="P50" s="27"/>
      <c r="Q50" s="27"/>
      <c r="R50" s="27"/>
      <c r="S50" s="27"/>
      <c r="T50" s="27"/>
      <c r="U50" s="27"/>
      <c r="V50" s="27"/>
      <c r="W50" s="27"/>
      <c r="X50" s="27"/>
      <c r="Y50" s="27"/>
      <c r="Z50" s="27"/>
      <c r="AA50" s="27"/>
      <c r="AB50" s="27"/>
      <c r="AC50" s="27"/>
      <c r="AD50" s="27"/>
      <c r="AE50" s="27"/>
      <c r="AF50" s="27"/>
    </row>
    <row r="51" spans="1:32" ht="9" customHeight="1">
      <c r="A51" s="132" t="s">
        <v>2</v>
      </c>
      <c r="B51" s="132"/>
      <c r="C51" s="147">
        <v>43266</v>
      </c>
      <c r="D51" s="147"/>
      <c r="E51" s="147"/>
      <c r="F51" s="111"/>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ht="12.75">
      <c r="A52" s="132"/>
      <c r="B52" s="132"/>
      <c r="C52" s="147"/>
      <c r="D52" s="147"/>
      <c r="E52" s="147"/>
      <c r="F52" s="112"/>
      <c r="G52" s="146" t="s">
        <v>111</v>
      </c>
      <c r="H52" s="146"/>
      <c r="I52" s="146"/>
      <c r="J52" s="27"/>
      <c r="K52" s="27"/>
      <c r="L52" s="27"/>
      <c r="M52" s="27"/>
      <c r="N52" s="27"/>
      <c r="O52" s="27"/>
      <c r="P52" s="27"/>
      <c r="Q52" s="27"/>
      <c r="R52" s="27"/>
      <c r="S52" s="27"/>
      <c r="T52" s="27"/>
      <c r="U52" s="27"/>
      <c r="V52" s="27"/>
      <c r="W52" s="27"/>
      <c r="X52" s="27"/>
      <c r="Y52" s="27"/>
      <c r="Z52" s="27"/>
      <c r="AA52" s="27"/>
      <c r="AB52" s="27"/>
      <c r="AC52" s="27"/>
      <c r="AD52" s="27"/>
      <c r="AE52" s="27"/>
      <c r="AF52" s="27"/>
    </row>
    <row r="53" spans="1:32" ht="12.75">
      <c r="A53" s="143"/>
      <c r="B53" s="143"/>
      <c r="C53" s="143"/>
      <c r="D53" s="143"/>
      <c r="E53" s="143"/>
      <c r="F53" s="107"/>
      <c r="G53" s="144"/>
      <c r="H53" s="144"/>
      <c r="I53" s="144"/>
      <c r="J53" s="27"/>
      <c r="K53" s="27"/>
      <c r="L53" s="27"/>
      <c r="M53" s="27"/>
      <c r="N53" s="27"/>
      <c r="O53" s="27"/>
      <c r="P53" s="27"/>
      <c r="Q53" s="27"/>
      <c r="R53" s="27"/>
      <c r="S53" s="27"/>
      <c r="T53" s="27"/>
      <c r="U53" s="27"/>
      <c r="V53" s="27"/>
      <c r="W53" s="27"/>
      <c r="X53" s="27"/>
      <c r="Y53" s="27"/>
      <c r="Z53" s="27"/>
      <c r="AA53" s="27"/>
      <c r="AB53" s="27"/>
      <c r="AC53" s="27"/>
      <c r="AD53" s="27"/>
      <c r="AE53" s="27"/>
      <c r="AF53" s="27"/>
    </row>
    <row r="54" spans="1:32" ht="12.75">
      <c r="A54" s="143"/>
      <c r="B54" s="143"/>
      <c r="C54" s="143"/>
      <c r="D54" s="143"/>
      <c r="E54" s="143"/>
      <c r="F54" s="107"/>
      <c r="G54" s="144"/>
      <c r="H54" s="144"/>
      <c r="I54" s="144"/>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12.75">
      <c r="A55" s="143"/>
      <c r="B55" s="143"/>
      <c r="C55" s="143"/>
      <c r="D55" s="143"/>
      <c r="E55" s="143"/>
      <c r="F55" s="107"/>
      <c r="G55" s="145"/>
      <c r="H55" s="145"/>
      <c r="I55" s="145"/>
      <c r="J55" s="27"/>
      <c r="K55" s="27"/>
      <c r="L55" s="27"/>
      <c r="M55" s="27"/>
      <c r="N55" s="27"/>
      <c r="O55" s="27"/>
      <c r="P55" s="27"/>
      <c r="Q55" s="27"/>
      <c r="R55" s="27"/>
      <c r="S55" s="27"/>
      <c r="T55" s="27"/>
      <c r="U55" s="27"/>
      <c r="V55" s="27"/>
      <c r="W55" s="27"/>
      <c r="X55" s="27"/>
      <c r="Y55" s="27"/>
      <c r="Z55" s="27"/>
      <c r="AA55" s="27"/>
      <c r="AB55" s="27"/>
      <c r="AC55" s="27"/>
      <c r="AD55" s="27"/>
      <c r="AE55" s="27"/>
      <c r="AF55" s="27"/>
    </row>
    <row r="56" spans="1:32" ht="12.75">
      <c r="A56" s="143"/>
      <c r="B56" s="143"/>
      <c r="C56" s="143"/>
      <c r="D56" s="143"/>
      <c r="E56" s="143"/>
      <c r="F56" s="107"/>
      <c r="G56" s="146" t="s">
        <v>3</v>
      </c>
      <c r="H56" s="146"/>
      <c r="I56" s="146"/>
      <c r="J56" s="27"/>
      <c r="K56" s="27"/>
      <c r="L56" s="27"/>
      <c r="M56" s="27"/>
      <c r="N56" s="27"/>
      <c r="O56" s="27"/>
      <c r="P56" s="27"/>
      <c r="Q56" s="27"/>
      <c r="R56" s="27"/>
      <c r="S56" s="27"/>
      <c r="T56" s="27"/>
      <c r="U56" s="27"/>
      <c r="V56" s="27"/>
      <c r="W56" s="27"/>
      <c r="X56" s="27"/>
      <c r="Y56" s="27"/>
      <c r="Z56" s="27"/>
      <c r="AA56" s="27"/>
      <c r="AB56" s="27"/>
      <c r="AC56" s="27"/>
      <c r="AD56" s="27"/>
      <c r="AE56" s="27"/>
      <c r="AF56" s="27"/>
    </row>
    <row r="57" spans="1:9" ht="12.75" hidden="1">
      <c r="A57" s="18"/>
      <c r="B57" s="18"/>
      <c r="C57" s="18"/>
      <c r="D57" s="18"/>
      <c r="E57" s="19" t="s">
        <v>27</v>
      </c>
      <c r="F57" s="19"/>
      <c r="G57" s="18"/>
      <c r="H57" s="18"/>
      <c r="I57" s="18"/>
    </row>
    <row r="58" ht="12.75" hidden="1"/>
    <row r="59" spans="4:7" ht="12.75" hidden="1">
      <c r="D59" s="20"/>
      <c r="E59" s="21" t="s">
        <v>54</v>
      </c>
      <c r="F59" s="21"/>
      <c r="G59" s="20"/>
    </row>
    <row r="60" spans="4:7" ht="12.75" hidden="1">
      <c r="D60" s="23">
        <v>1</v>
      </c>
      <c r="E60" s="24" t="s">
        <v>20</v>
      </c>
      <c r="F60" s="24"/>
      <c r="G60" s="20"/>
    </row>
    <row r="61" spans="4:7" ht="12.75" hidden="1">
      <c r="D61" s="23">
        <v>2</v>
      </c>
      <c r="E61" s="24" t="s">
        <v>21</v>
      </c>
      <c r="F61" s="24"/>
      <c r="G61" s="20"/>
    </row>
    <row r="62" spans="4:7" ht="12.75" hidden="1">
      <c r="D62" s="23">
        <v>3</v>
      </c>
      <c r="E62" s="24" t="s">
        <v>22</v>
      </c>
      <c r="F62" s="24"/>
      <c r="G62" s="20"/>
    </row>
    <row r="63" spans="4:7" ht="12.75" hidden="1">
      <c r="D63" s="23">
        <v>4</v>
      </c>
      <c r="E63" s="24" t="s">
        <v>23</v>
      </c>
      <c r="F63" s="24"/>
      <c r="G63" s="20"/>
    </row>
    <row r="64" spans="4:7" ht="12.75" hidden="1">
      <c r="D64" s="23">
        <v>5</v>
      </c>
      <c r="E64" s="24" t="s">
        <v>28</v>
      </c>
      <c r="F64" s="24"/>
      <c r="G64" s="20"/>
    </row>
    <row r="65" spans="4:7" ht="12.75" hidden="1">
      <c r="D65" s="23">
        <v>6</v>
      </c>
      <c r="E65" s="24" t="s">
        <v>25</v>
      </c>
      <c r="F65" s="24"/>
      <c r="G65" s="20"/>
    </row>
    <row r="66" spans="4:7" ht="12.75" hidden="1">
      <c r="D66" s="23">
        <v>7</v>
      </c>
      <c r="E66" s="24" t="s">
        <v>24</v>
      </c>
      <c r="F66" s="24"/>
      <c r="G66" s="20"/>
    </row>
    <row r="67" spans="4:7" ht="12.75" hidden="1">
      <c r="D67" s="23">
        <v>8</v>
      </c>
      <c r="E67" s="24" t="s">
        <v>26</v>
      </c>
      <c r="F67" s="24"/>
      <c r="G67" s="20"/>
    </row>
    <row r="68" spans="4:7" ht="12.75" hidden="1">
      <c r="D68" s="23">
        <v>9</v>
      </c>
      <c r="E68" s="24" t="s">
        <v>56</v>
      </c>
      <c r="F68" s="24"/>
      <c r="G68" s="20"/>
    </row>
    <row r="69" spans="4:7" ht="12.75" hidden="1">
      <c r="D69" s="23">
        <v>10</v>
      </c>
      <c r="E69" s="24" t="s">
        <v>57</v>
      </c>
      <c r="F69" s="24"/>
      <c r="G69" s="20"/>
    </row>
    <row r="70" ht="12.75" hidden="1"/>
    <row r="71" ht="12.75" hidden="1"/>
    <row r="72" ht="12.75" hidden="1"/>
    <row r="73" ht="12.75" hidden="1"/>
    <row r="74" spans="4:6" ht="12.75" hidden="1">
      <c r="D74" s="28"/>
      <c r="E74" s="30" t="s">
        <v>30</v>
      </c>
      <c r="F74" s="30"/>
    </row>
    <row r="75" spans="4:6" ht="12.75" hidden="1">
      <c r="D75" s="29">
        <v>1</v>
      </c>
      <c r="E75" s="28"/>
      <c r="F75" s="28"/>
    </row>
    <row r="76" spans="4:6" ht="12.75" hidden="1">
      <c r="D76" s="29">
        <v>2</v>
      </c>
      <c r="E76" s="28" t="s">
        <v>46</v>
      </c>
      <c r="F76" s="28"/>
    </row>
    <row r="77" spans="4:6" ht="12.75" hidden="1">
      <c r="D77" s="29">
        <v>3</v>
      </c>
      <c r="E77" s="28" t="s">
        <v>31</v>
      </c>
      <c r="F77" s="28"/>
    </row>
    <row r="78" spans="4:6" ht="12.75" hidden="1">
      <c r="D78" s="29">
        <v>4</v>
      </c>
      <c r="E78" s="28" t="s">
        <v>32</v>
      </c>
      <c r="F78" s="28"/>
    </row>
    <row r="79" spans="4:6" ht="12.75" hidden="1">
      <c r="D79" s="29">
        <v>5</v>
      </c>
      <c r="E79" s="28" t="s">
        <v>33</v>
      </c>
      <c r="F79" s="28"/>
    </row>
    <row r="80" spans="4:6" ht="12.75" hidden="1">
      <c r="D80" s="29">
        <v>6</v>
      </c>
      <c r="E80" s="28" t="s">
        <v>34</v>
      </c>
      <c r="F80" s="28"/>
    </row>
    <row r="81" spans="4:6" ht="12.75" hidden="1">
      <c r="D81" s="29">
        <v>7</v>
      </c>
      <c r="E81" s="28" t="s">
        <v>35</v>
      </c>
      <c r="F81" s="28"/>
    </row>
    <row r="82" spans="4:6" ht="12.75" hidden="1">
      <c r="D82" s="29">
        <v>8</v>
      </c>
      <c r="E82" s="28" t="s">
        <v>36</v>
      </c>
      <c r="F82" s="28"/>
    </row>
    <row r="83" spans="4:6" ht="12.75" hidden="1">
      <c r="D83" s="29">
        <v>9</v>
      </c>
      <c r="E83" s="28" t="s">
        <v>37</v>
      </c>
      <c r="F83" s="28"/>
    </row>
    <row r="84" spans="4:6" ht="12.75" hidden="1">
      <c r="D84" s="29">
        <v>10</v>
      </c>
      <c r="E84" s="28" t="s">
        <v>38</v>
      </c>
      <c r="F84" s="28"/>
    </row>
    <row r="85" spans="4:6" ht="12.75" hidden="1">
      <c r="D85" s="29">
        <v>11</v>
      </c>
      <c r="E85" s="28" t="s">
        <v>39</v>
      </c>
      <c r="F85" s="28"/>
    </row>
    <row r="86" spans="4:6" ht="12.75" hidden="1">
      <c r="D86" s="29">
        <v>12</v>
      </c>
      <c r="E86" s="28" t="s">
        <v>58</v>
      </c>
      <c r="F86" s="28"/>
    </row>
    <row r="87" spans="4:6" ht="12.75" hidden="1">
      <c r="D87" s="29">
        <v>13</v>
      </c>
      <c r="E87" s="28" t="s">
        <v>59</v>
      </c>
      <c r="F87" s="28"/>
    </row>
    <row r="88" spans="4:6" ht="12.75" hidden="1">
      <c r="D88" s="29">
        <v>14</v>
      </c>
      <c r="E88" s="28" t="s">
        <v>60</v>
      </c>
      <c r="F88" s="28"/>
    </row>
    <row r="89" spans="4:6" ht="12.75" hidden="1">
      <c r="D89" s="29">
        <v>15</v>
      </c>
      <c r="E89" s="28" t="s">
        <v>40</v>
      </c>
      <c r="F89" s="28"/>
    </row>
    <row r="90" spans="4:6" ht="12.75" hidden="1">
      <c r="D90" s="29">
        <v>16</v>
      </c>
      <c r="E90" s="28" t="s">
        <v>41</v>
      </c>
      <c r="F90" s="28"/>
    </row>
    <row r="91" spans="4:6" ht="12.75" hidden="1">
      <c r="D91" s="29">
        <v>17</v>
      </c>
      <c r="E91" s="28" t="s">
        <v>42</v>
      </c>
      <c r="F91" s="28"/>
    </row>
    <row r="92" spans="4:6" ht="12.75" hidden="1">
      <c r="D92" s="29">
        <v>18</v>
      </c>
      <c r="E92" s="28" t="s">
        <v>43</v>
      </c>
      <c r="F92" s="28"/>
    </row>
    <row r="93" spans="4:6" ht="12.75" hidden="1">
      <c r="D93" s="29">
        <v>19</v>
      </c>
      <c r="E93" s="28" t="s">
        <v>47</v>
      </c>
      <c r="F93" s="28"/>
    </row>
    <row r="94" spans="4:6" ht="12.75" hidden="1">
      <c r="D94" s="29">
        <v>20</v>
      </c>
      <c r="E94" s="28" t="s">
        <v>48</v>
      </c>
      <c r="F94" s="28"/>
    </row>
    <row r="95" spans="4:6" ht="12.75" hidden="1">
      <c r="D95" s="29">
        <v>21</v>
      </c>
      <c r="E95" s="28" t="s">
        <v>49</v>
      </c>
      <c r="F95" s="28"/>
    </row>
    <row r="96" spans="4:6" ht="12.75" hidden="1">
      <c r="D96" s="29">
        <v>22</v>
      </c>
      <c r="E96" s="28" t="s">
        <v>50</v>
      </c>
      <c r="F96" s="28"/>
    </row>
    <row r="97" spans="4:6" ht="12.75" hidden="1">
      <c r="D97" s="29">
        <v>23</v>
      </c>
      <c r="E97" s="28" t="s">
        <v>51</v>
      </c>
      <c r="F97" s="28"/>
    </row>
    <row r="98" spans="4:6" ht="12.75" hidden="1">
      <c r="D98" s="29">
        <v>24</v>
      </c>
      <c r="E98" s="28" t="s">
        <v>52</v>
      </c>
      <c r="F98" s="28"/>
    </row>
    <row r="99" spans="4:6" ht="12.75" hidden="1">
      <c r="D99" s="29">
        <v>25</v>
      </c>
      <c r="E99" s="28" t="s">
        <v>53</v>
      </c>
      <c r="F99" s="28"/>
    </row>
    <row r="100" spans="4:6" ht="12.75" hidden="1">
      <c r="D100" s="29">
        <v>26</v>
      </c>
      <c r="E100" s="28" t="s">
        <v>44</v>
      </c>
      <c r="F100" s="28"/>
    </row>
    <row r="101" spans="4:6" ht="12.75" hidden="1">
      <c r="D101" s="29">
        <v>27</v>
      </c>
      <c r="E101" s="28" t="s">
        <v>45</v>
      </c>
      <c r="F101" s="28"/>
    </row>
    <row r="102" spans="4:6" ht="12.75" hidden="1">
      <c r="D102" s="29">
        <v>28</v>
      </c>
      <c r="E102" s="28" t="s">
        <v>61</v>
      </c>
      <c r="F102" s="28"/>
    </row>
    <row r="103" spans="4:6" ht="12.75" hidden="1">
      <c r="D103" s="29">
        <v>29</v>
      </c>
      <c r="E103" s="28" t="s">
        <v>62</v>
      </c>
      <c r="F103" s="28"/>
    </row>
    <row r="104" spans="4:6" ht="12.75" hidden="1">
      <c r="D104" s="29">
        <v>30</v>
      </c>
      <c r="E104" s="28"/>
      <c r="F104" s="28"/>
    </row>
    <row r="105" ht="12.75" hidden="1"/>
    <row r="106" ht="12.75" hidden="1"/>
    <row r="107" ht="12.75" hidden="1"/>
    <row r="108" spans="4:6" ht="15" hidden="1">
      <c r="D108" s="92"/>
      <c r="E108" s="93" t="s">
        <v>134</v>
      </c>
      <c r="F108" s="93"/>
    </row>
    <row r="109" spans="4:6" ht="15" hidden="1">
      <c r="D109" s="94">
        <v>1</v>
      </c>
      <c r="E109" s="92" t="s">
        <v>135</v>
      </c>
      <c r="F109" s="92"/>
    </row>
    <row r="110" spans="4:6" ht="15" hidden="1">
      <c r="D110" s="94">
        <v>2</v>
      </c>
      <c r="E110" s="92" t="s">
        <v>137</v>
      </c>
      <c r="F110" s="92"/>
    </row>
    <row r="111" spans="4:6" ht="15" hidden="1">
      <c r="D111" s="94">
        <v>3</v>
      </c>
      <c r="E111" s="92" t="s">
        <v>136</v>
      </c>
      <c r="F111" s="92"/>
    </row>
    <row r="112" spans="4:6" ht="15" hidden="1">
      <c r="D112" s="94">
        <v>4</v>
      </c>
      <c r="E112" s="92"/>
      <c r="F112" s="92"/>
    </row>
    <row r="113" ht="12.75" hidden="1"/>
  </sheetData>
  <sheetProtection password="C242" sheet="1" insertRows="0" deleteRows="0" selectLockedCells="1"/>
  <mergeCells count="32">
    <mergeCell ref="A53:E56"/>
    <mergeCell ref="G53:I55"/>
    <mergeCell ref="G56:I56"/>
    <mergeCell ref="A44:I44"/>
    <mergeCell ref="A45:D45"/>
    <mergeCell ref="A46:I46"/>
    <mergeCell ref="A47:B48"/>
    <mergeCell ref="C47:E48"/>
    <mergeCell ref="A51:B52"/>
    <mergeCell ref="C51:E52"/>
    <mergeCell ref="G51:I51"/>
    <mergeCell ref="G52:I52"/>
    <mergeCell ref="G8:I8"/>
    <mergeCell ref="B33:E33"/>
    <mergeCell ref="A49:B50"/>
    <mergeCell ref="C49:E50"/>
    <mergeCell ref="B35:E35"/>
    <mergeCell ref="B37:E37"/>
    <mergeCell ref="B39:E39"/>
    <mergeCell ref="B40:E40"/>
    <mergeCell ref="A42:I42"/>
    <mergeCell ref="A43:I43"/>
    <mergeCell ref="B34:G34"/>
    <mergeCell ref="A1:H1"/>
    <mergeCell ref="A3:I3"/>
    <mergeCell ref="G4:I4"/>
    <mergeCell ref="E5:I5"/>
    <mergeCell ref="A6:B6"/>
    <mergeCell ref="E6:G6"/>
    <mergeCell ref="A7:E7"/>
    <mergeCell ref="G7:I7"/>
    <mergeCell ref="A8:B8"/>
  </mergeCells>
  <dataValidations count="1">
    <dataValidation type="date" allowBlank="1" showInputMessage="1" showErrorMessage="1" sqref="D11">
      <formula1>42370</formula1>
      <formula2>42735</formula2>
    </dataValidation>
  </dataValidations>
  <printOptions/>
  <pageMargins left="0.3937007874015748" right="0.31496062992125984" top="0.4330708661417323" bottom="0.4330708661417323" header="0.2755905511811024" footer="0.2755905511811024"/>
  <pageSetup fitToHeight="1" fitToWidth="1" orientation="portrait" paperSize="9" scale="76" r:id="rId3"/>
  <headerFooter>
    <oddFooter>&amp;L&amp;"-,Normálne"&amp;8vyúčtovanie finančného príspevku STZ - vzor 04.07.2018 platný pre zmluvy s účinnosťou od 1.11.2017, V2&amp;R&amp;"-,Normálne"&amp;8strana &amp;P/&amp;N&amp;"Arial,Normálne"&amp;10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STZ Bratislava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marecek</dc:creator>
  <cp:keywords/>
  <dc:description/>
  <cp:lastModifiedBy>Ivan</cp:lastModifiedBy>
  <cp:lastPrinted>2018-07-04T12:28:53Z</cp:lastPrinted>
  <dcterms:created xsi:type="dcterms:W3CDTF">2008-06-25T07:41:18Z</dcterms:created>
  <dcterms:modified xsi:type="dcterms:W3CDTF">2018-07-04T12:34:17Z</dcterms:modified>
  <cp:category/>
  <cp:version/>
  <cp:contentType/>
  <cp:contentStatus/>
</cp:coreProperties>
</file>